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L:\- ==  P O Z E M N Í      S T A V B Y\- == ŠKOLY\- == ZŠ praktická\2015 Reko podkroví\VZMR\Výkaz výměr\Stavební část\"/>
    </mc:Choice>
  </mc:AlternateContent>
  <bookViews>
    <workbookView xWindow="0" yWindow="0" windowWidth="25200" windowHeight="12165" activeTab="1"/>
  </bookViews>
  <sheets>
    <sheet name="Položkový rozpočet" sheetId="8" r:id="rId1"/>
    <sheet name="Rekapitulace" sheetId="9" r:id="rId2"/>
    <sheet name="Krycí list" sheetId="10" r:id="rId3"/>
  </sheets>
  <definedNames>
    <definedName name="CenyK">'Krycí list'!$C$18</definedName>
    <definedName name="Datum">'Položkový rozpočet'!#REF!</definedName>
    <definedName name="DatumR">Rekapitulace!$D$1</definedName>
    <definedName name="NazevObjektu">'Položkový rozpočet'!$C$2</definedName>
    <definedName name="NazevStavby">'Položkový rozpočet'!$C$1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52511"/>
</workbook>
</file>

<file path=xl/calcChain.xml><?xml version="1.0" encoding="utf-8"?>
<calcChain xmlns="http://schemas.openxmlformats.org/spreadsheetml/2006/main">
  <c r="F316" i="8" l="1"/>
  <c r="C35" i="9" s="1"/>
  <c r="H312" i="8"/>
  <c r="D30" i="9" s="1"/>
  <c r="G310" i="8"/>
  <c r="G308" i="8"/>
  <c r="G312" i="8" s="1"/>
  <c r="C30" i="9" s="1"/>
  <c r="A30" i="9"/>
  <c r="B30" i="9"/>
  <c r="H304" i="8"/>
  <c r="D29" i="9" s="1"/>
  <c r="G302" i="8"/>
  <c r="G304" i="8"/>
  <c r="C29" i="9" s="1"/>
  <c r="A29" i="9"/>
  <c r="B29" i="9"/>
  <c r="H296" i="8"/>
  <c r="D28" i="9" s="1"/>
  <c r="G294" i="8"/>
  <c r="G292" i="8"/>
  <c r="G290" i="8"/>
  <c r="G288" i="8"/>
  <c r="G296" i="8" s="1"/>
  <c r="C28" i="9" s="1"/>
  <c r="A28" i="9"/>
  <c r="B28" i="9"/>
  <c r="H284" i="8"/>
  <c r="D27" i="9" s="1"/>
  <c r="G282" i="8"/>
  <c r="G280" i="8"/>
  <c r="G278" i="8"/>
  <c r="A27" i="9"/>
  <c r="B27" i="9"/>
  <c r="D26" i="9"/>
  <c r="H274" i="8"/>
  <c r="G272" i="8"/>
  <c r="G270" i="8"/>
  <c r="G268" i="8"/>
  <c r="G266" i="8"/>
  <c r="G264" i="8"/>
  <c r="G262" i="8"/>
  <c r="G260" i="8"/>
  <c r="G274" i="8" s="1"/>
  <c r="C26" i="9" s="1"/>
  <c r="A26" i="9"/>
  <c r="B26" i="9"/>
  <c r="H256" i="8"/>
  <c r="D25" i="9" s="1"/>
  <c r="G254" i="8"/>
  <c r="G252" i="8"/>
  <c r="G250" i="8"/>
  <c r="G248" i="8"/>
  <c r="G246" i="8"/>
  <c r="G244" i="8"/>
  <c r="G242" i="8"/>
  <c r="A25" i="9"/>
  <c r="B25" i="9"/>
  <c r="D24" i="9"/>
  <c r="H238" i="8"/>
  <c r="G236" i="8"/>
  <c r="G234" i="8"/>
  <c r="G232" i="8"/>
  <c r="G230" i="8"/>
  <c r="G228" i="8"/>
  <c r="G226" i="8"/>
  <c r="G224" i="8"/>
  <c r="G222" i="8"/>
  <c r="G220" i="8"/>
  <c r="G218" i="8"/>
  <c r="A24" i="9"/>
  <c r="B24" i="9"/>
  <c r="D23" i="9"/>
  <c r="H214" i="8"/>
  <c r="G212" i="8"/>
  <c r="G210" i="8"/>
  <c r="G208" i="8"/>
  <c r="A23" i="9"/>
  <c r="B23" i="9"/>
  <c r="H204" i="8"/>
  <c r="D22" i="9" s="1"/>
  <c r="G202" i="8"/>
  <c r="G200" i="8"/>
  <c r="G198" i="8"/>
  <c r="G196" i="8"/>
  <c r="G194" i="8"/>
  <c r="G192" i="8"/>
  <c r="G190" i="8"/>
  <c r="G188" i="8"/>
  <c r="G186" i="8"/>
  <c r="G184" i="8"/>
  <c r="G182" i="8"/>
  <c r="G180" i="8"/>
  <c r="G178" i="8"/>
  <c r="G176" i="8"/>
  <c r="G174" i="8"/>
  <c r="G172" i="8"/>
  <c r="G170" i="8"/>
  <c r="G168" i="8"/>
  <c r="G166" i="8"/>
  <c r="G164" i="8"/>
  <c r="A22" i="9"/>
  <c r="B22" i="9"/>
  <c r="H160" i="8"/>
  <c r="D21" i="9" s="1"/>
  <c r="G158" i="8"/>
  <c r="G160" i="8" s="1"/>
  <c r="A21" i="9"/>
  <c r="B21" i="9"/>
  <c r="D20" i="9"/>
  <c r="H154" i="8"/>
  <c r="G152" i="8"/>
  <c r="G150" i="8"/>
  <c r="G148" i="8"/>
  <c r="G146" i="8"/>
  <c r="G144" i="8"/>
  <c r="G142" i="8"/>
  <c r="G140" i="8"/>
  <c r="G138" i="8"/>
  <c r="G136" i="8"/>
  <c r="G134" i="8"/>
  <c r="G132" i="8"/>
  <c r="G154" i="8" s="1"/>
  <c r="C20" i="9" s="1"/>
  <c r="A20" i="9"/>
  <c r="B20" i="9"/>
  <c r="H128" i="8"/>
  <c r="D19" i="9" s="1"/>
  <c r="G126" i="8"/>
  <c r="G124" i="8"/>
  <c r="G122" i="8"/>
  <c r="A19" i="9"/>
  <c r="B19" i="9"/>
  <c r="D18" i="9"/>
  <c r="H118" i="8"/>
  <c r="G116" i="8"/>
  <c r="G118" i="8" s="1"/>
  <c r="C18" i="9" s="1"/>
  <c r="A18" i="9"/>
  <c r="B18" i="9"/>
  <c r="H112" i="8"/>
  <c r="D17" i="9" s="1"/>
  <c r="G110" i="8"/>
  <c r="G108" i="8"/>
  <c r="G106" i="8"/>
  <c r="G104" i="8"/>
  <c r="G102" i="8"/>
  <c r="G100" i="8"/>
  <c r="G98" i="8"/>
  <c r="G96" i="8"/>
  <c r="G94" i="8"/>
  <c r="G92" i="8"/>
  <c r="G90" i="8"/>
  <c r="G88" i="8"/>
  <c r="G86" i="8"/>
  <c r="G84" i="8"/>
  <c r="G112" i="8" s="1"/>
  <c r="C17" i="9" s="1"/>
  <c r="A17" i="9"/>
  <c r="B17" i="9"/>
  <c r="H80" i="8"/>
  <c r="D16" i="9" s="1"/>
  <c r="G78" i="8"/>
  <c r="G76" i="8"/>
  <c r="G80" i="8" s="1"/>
  <c r="C16" i="9" s="1"/>
  <c r="A16" i="9"/>
  <c r="B16" i="9"/>
  <c r="H72" i="8"/>
  <c r="D15" i="9" s="1"/>
  <c r="G70" i="8"/>
  <c r="G68" i="8"/>
  <c r="G72" i="8" s="1"/>
  <c r="C15" i="9" s="1"/>
  <c r="A15" i="9"/>
  <c r="B15" i="9"/>
  <c r="H64" i="8"/>
  <c r="D14" i="9" s="1"/>
  <c r="G62" i="8"/>
  <c r="G60" i="8"/>
  <c r="G64" i="8" s="1"/>
  <c r="C14" i="9" s="1"/>
  <c r="A14" i="9"/>
  <c r="B14" i="9"/>
  <c r="H56" i="8"/>
  <c r="D13" i="9" s="1"/>
  <c r="G54" i="8"/>
  <c r="G52" i="8"/>
  <c r="G50" i="8"/>
  <c r="G48" i="8"/>
  <c r="G56" i="8" s="1"/>
  <c r="C13" i="9" s="1"/>
  <c r="A13" i="9"/>
  <c r="B13" i="9"/>
  <c r="H44" i="8"/>
  <c r="D12" i="9" s="1"/>
  <c r="G42" i="8"/>
  <c r="G40" i="8"/>
  <c r="G38" i="8"/>
  <c r="A12" i="9"/>
  <c r="B12" i="9"/>
  <c r="D11" i="9"/>
  <c r="H34" i="8"/>
  <c r="G32" i="8"/>
  <c r="G30" i="8"/>
  <c r="G28" i="8"/>
  <c r="G26" i="8"/>
  <c r="G24" i="8"/>
  <c r="G34" i="8" s="1"/>
  <c r="C11" i="9" s="1"/>
  <c r="A11" i="9"/>
  <c r="B11" i="9"/>
  <c r="H20" i="8"/>
  <c r="D10" i="9" s="1"/>
  <c r="G18" i="8"/>
  <c r="G16" i="8"/>
  <c r="G14" i="8"/>
  <c r="A10" i="9"/>
  <c r="B10" i="9"/>
  <c r="D9" i="9"/>
  <c r="H10" i="8"/>
  <c r="G8" i="8"/>
  <c r="G10" i="8" s="1"/>
  <c r="C9" i="9" s="1"/>
  <c r="A9" i="9"/>
  <c r="B9" i="9"/>
  <c r="B4" i="9"/>
  <c r="B5" i="9"/>
  <c r="A5" i="10"/>
  <c r="C10" i="10"/>
  <c r="C11" i="10"/>
  <c r="H318" i="8" l="1"/>
  <c r="C20" i="10"/>
  <c r="G20" i="8"/>
  <c r="C10" i="9" s="1"/>
  <c r="G44" i="8"/>
  <c r="C12" i="9" s="1"/>
  <c r="G128" i="8"/>
  <c r="C19" i="9" s="1"/>
  <c r="G238" i="8"/>
  <c r="C24" i="9" s="1"/>
  <c r="G256" i="8"/>
  <c r="C25" i="9" s="1"/>
  <c r="G284" i="8"/>
  <c r="C27" i="9" s="1"/>
  <c r="F318" i="8"/>
  <c r="G214" i="8"/>
  <c r="C23" i="9" s="1"/>
  <c r="G204" i="8"/>
  <c r="C22" i="9" s="1"/>
  <c r="C21" i="9"/>
  <c r="C22" i="10" l="1"/>
  <c r="D36" i="9"/>
  <c r="G315" i="8"/>
  <c r="C19" i="10"/>
  <c r="C33" i="9"/>
  <c r="E315" i="8"/>
  <c r="E316" i="8" s="1"/>
  <c r="G316" i="8" l="1"/>
  <c r="G318" i="8" s="1"/>
  <c r="C21" i="10"/>
  <c r="C34" i="9"/>
  <c r="C36" i="9" s="1"/>
  <c r="E318" i="8"/>
  <c r="C18" i="10"/>
</calcChain>
</file>

<file path=xl/sharedStrings.xml><?xml version="1.0" encoding="utf-8"?>
<sst xmlns="http://schemas.openxmlformats.org/spreadsheetml/2006/main" count="560" uniqueCount="355">
  <si>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</si>
  <si>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</si>
  <si>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</si>
  <si>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</si>
  <si>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</si>
  <si>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</si>
  <si>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</si>
  <si>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</si>
  <si>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</si>
  <si>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>Celkem tun</t>
  </si>
  <si>
    <t xml:space="preserve">                                          R E K A P I T U L A C E</t>
  </si>
  <si>
    <t xml:space="preserve">                    S T A V E B N Í C H   P R A C Í   A   D O D Á V E K</t>
  </si>
  <si>
    <t>Stavba :</t>
  </si>
  <si>
    <t>Objekt :</t>
  </si>
  <si>
    <t>Číslo</t>
  </si>
  <si>
    <t>Název stavebního oddílu</t>
  </si>
  <si>
    <t>Nabídková cena</t>
  </si>
  <si>
    <t>Hmotnost</t>
  </si>
  <si>
    <t>NORMEX MANAGER</t>
  </si>
  <si>
    <t>(C) NORMEX Praha</t>
  </si>
  <si>
    <t>Rozpočet a NZ</t>
  </si>
  <si>
    <t>software &amp; normy</t>
  </si>
  <si>
    <t>POLOŽKOVÝ ROZPOČET OBJEKTU</t>
  </si>
  <si>
    <t xml:space="preserve">JKSO :           </t>
  </si>
  <si>
    <t>Cena včetně DPH :</t>
  </si>
  <si>
    <t>Hmotnost :</t>
  </si>
  <si>
    <t>Zpracoval:</t>
  </si>
  <si>
    <t>Dne:</t>
  </si>
  <si>
    <t>Stavba:</t>
  </si>
  <si>
    <t>Objekt:</t>
  </si>
  <si>
    <t>Středisko:</t>
  </si>
  <si>
    <t>Kč</t>
  </si>
  <si>
    <t>T</t>
  </si>
  <si>
    <t>Cena bez DPH:</t>
  </si>
  <si>
    <t xml:space="preserve">2496 - Praktická škola Nový Bor                </t>
  </si>
  <si>
    <t xml:space="preserve">24960001 - Rekonstrukce podkroví dílen             </t>
  </si>
  <si>
    <t xml:space="preserve">                                        </t>
  </si>
  <si>
    <t xml:space="preserve">SVISLE KONSTRUKCE                       </t>
  </si>
  <si>
    <t>C34023-9211</t>
  </si>
  <si>
    <t xml:space="preserve">Zazdívka ot.pl.do 4m2 příč.stěny        </t>
  </si>
  <si>
    <t xml:space="preserve">m2  </t>
  </si>
  <si>
    <t xml:space="preserve">tl.do 10cm výtah    M125l               </t>
  </si>
  <si>
    <t>Oddíl celkem</t>
  </si>
  <si>
    <t xml:space="preserve">VODOROVNE KONSTRUKCE                    </t>
  </si>
  <si>
    <t>C41394-1123</t>
  </si>
  <si>
    <t xml:space="preserve">Osazovani valc.nosniku ve stropech      </t>
  </si>
  <si>
    <t xml:space="preserve">t   </t>
  </si>
  <si>
    <t xml:space="preserve">i,ie,ue,u,l c.14-22                     </t>
  </si>
  <si>
    <t xml:space="preserve">42410003   </t>
  </si>
  <si>
    <t xml:space="preserve">Ocelova konstrukce                      </t>
  </si>
  <si>
    <t xml:space="preserve">kg  </t>
  </si>
  <si>
    <t xml:space="preserve">HEB 160+HEB 200 vč.spoj.plechů a šroubů </t>
  </si>
  <si>
    <t>C41323-2221</t>
  </si>
  <si>
    <t xml:space="preserve">Zazdívka hlav válc.nosníku výšky        </t>
  </si>
  <si>
    <t xml:space="preserve">ks  </t>
  </si>
  <si>
    <t xml:space="preserve">do 30cm výtah       M125l               </t>
  </si>
  <si>
    <t xml:space="preserve">ZDI PODPERNE A VOLNE                    </t>
  </si>
  <si>
    <t>R76713-9991</t>
  </si>
  <si>
    <t xml:space="preserve">Předstěny 1x sdk-B  1x ocel.kce.        </t>
  </si>
  <si>
    <t xml:space="preserve">1x12,5                                  </t>
  </si>
  <si>
    <t>C76316-4337</t>
  </si>
  <si>
    <t xml:space="preserve">Obklad SDK,k.dřev.,tvar uzavř.š.1,6m    </t>
  </si>
  <si>
    <t xml:space="preserve">m   </t>
  </si>
  <si>
    <t xml:space="preserve">opl.d.protipož. F tl. 2 x 12,5 mm       </t>
  </si>
  <si>
    <t>C76316-4635</t>
  </si>
  <si>
    <t xml:space="preserve">Obklad SDK, k. kov.,tvar U, š. 1,2m     </t>
  </si>
  <si>
    <t xml:space="preserve">opl.d.protipož. F tl. 12,5mm            </t>
  </si>
  <si>
    <t>C62460-1130</t>
  </si>
  <si>
    <t xml:space="preserve">Tmel spar akrylatovym tmelem            </t>
  </si>
  <si>
    <t xml:space="preserve">rucne                                   </t>
  </si>
  <si>
    <t>R76713-9994</t>
  </si>
  <si>
    <t xml:space="preserve">Podhl.zav.2x skd-F12.5 2x ocel.kce.     </t>
  </si>
  <si>
    <t xml:space="preserve">UPRAVY POVRCHU VNITRNI                  </t>
  </si>
  <si>
    <t>C61240-1291</t>
  </si>
  <si>
    <t xml:space="preserve">Omítnutí ploch vnitř.stěn do 0,25m2     </t>
  </si>
  <si>
    <t xml:space="preserve">výtah               M125l               </t>
  </si>
  <si>
    <t>C61247-3182</t>
  </si>
  <si>
    <t xml:space="preserve">Vni om such sm zdiva štuková            </t>
  </si>
  <si>
    <t>C61240-9991</t>
  </si>
  <si>
    <t xml:space="preserve">Zacisteni omitek kolem                  </t>
  </si>
  <si>
    <t xml:space="preserve">dveri                                   </t>
  </si>
  <si>
    <t xml:space="preserve">PODLAHY                                 </t>
  </si>
  <si>
    <t>C63131-5711</t>
  </si>
  <si>
    <t xml:space="preserve">Mazanina C20/25 24 cm                   </t>
  </si>
  <si>
    <t xml:space="preserve">m3  </t>
  </si>
  <si>
    <t xml:space="preserve">podbetonování HEB nosníků               </t>
  </si>
  <si>
    <t>C63135-1101</t>
  </si>
  <si>
    <t xml:space="preserve">Bedneni sten ryh a otvoru podlah        </t>
  </si>
  <si>
    <t xml:space="preserve">z prken                                 </t>
  </si>
  <si>
    <t>C63135-1102</t>
  </si>
  <si>
    <t xml:space="preserve">Odbedneni sten ryh a otvoru podlah      </t>
  </si>
  <si>
    <t>C63245-0121</t>
  </si>
  <si>
    <t xml:space="preserve">Vyr.potěr cement.na zdivu pod HEB       </t>
  </si>
  <si>
    <t xml:space="preserve">tl.do 2cm dřev.hlad.- suchá směs        </t>
  </si>
  <si>
    <t xml:space="preserve">VYPLNE OTVORU                           </t>
  </si>
  <si>
    <t>C64294-4121</t>
  </si>
  <si>
    <t xml:space="preserve">Osaz dveř zárubně ocel dodat 2,5m2      </t>
  </si>
  <si>
    <t xml:space="preserve">lisované výtah nošením                  </t>
  </si>
  <si>
    <t xml:space="preserve">55331117   </t>
  </si>
  <si>
    <t xml:space="preserve">Zárubně ocelové pro zdění               </t>
  </si>
  <si>
    <t xml:space="preserve">kus </t>
  </si>
  <si>
    <t xml:space="preserve">H 110 800 L/P                           </t>
  </si>
  <si>
    <t xml:space="preserve">LESENI                                  </t>
  </si>
  <si>
    <t>C94195-5001</t>
  </si>
  <si>
    <t xml:space="preserve">Lehké lešení kozové v.do 1,2m           </t>
  </si>
  <si>
    <t xml:space="preserve">montáž a demontáž                       </t>
  </si>
  <si>
    <t>C94195-5002</t>
  </si>
  <si>
    <t xml:space="preserve">Lehké lešení kozové v.1,2-1,9m          </t>
  </si>
  <si>
    <t xml:space="preserve">DOKONCUJICI KONSTRUKCE A PRACE          </t>
  </si>
  <si>
    <t>C95290-1111</t>
  </si>
  <si>
    <t xml:space="preserve">Vycisteni budov byt.a obcan.vystavby    </t>
  </si>
  <si>
    <t xml:space="preserve">v.podlazi do 4m                         </t>
  </si>
  <si>
    <t>C95394-1212</t>
  </si>
  <si>
    <t xml:space="preserve">Osazení mříží do připraven. otvoru      </t>
  </si>
  <si>
    <t xml:space="preserve">bez dodání                              </t>
  </si>
  <si>
    <t xml:space="preserve">BOURANI                                 </t>
  </si>
  <si>
    <t>C96806-1125</t>
  </si>
  <si>
    <t xml:space="preserve">Vyveseni kridel dveri do 2m2            </t>
  </si>
  <si>
    <t>C76666-2811</t>
  </si>
  <si>
    <t xml:space="preserve">Dmt prahu dveri jednokridlovych         </t>
  </si>
  <si>
    <t>C96807-2455</t>
  </si>
  <si>
    <t xml:space="preserve">Vybourání kov.dveř.zárubní do 2m2       </t>
  </si>
  <si>
    <t xml:space="preserve">tl.10cm ručně                           </t>
  </si>
  <si>
    <t>C97103-3451</t>
  </si>
  <si>
    <t xml:space="preserve">Vybourání otvoru ve zdivu do 0,25m2     </t>
  </si>
  <si>
    <t xml:space="preserve">tl.45cm ručně                           </t>
  </si>
  <si>
    <t>C97103-3621</t>
  </si>
  <si>
    <t xml:space="preserve">Vybourání otvoru v příčkách do4m2       </t>
  </si>
  <si>
    <t>C97303-1513</t>
  </si>
  <si>
    <t xml:space="preserve">Vysekání ve zdi cih. kapes pro kotv.    </t>
  </si>
  <si>
    <t xml:space="preserve">hl.15cm-MVC-cih.obyč.ruč.               </t>
  </si>
  <si>
    <t>C97303-1335</t>
  </si>
  <si>
    <t xml:space="preserve">Vysek.zdí cih.vápcem.kapes 0,16m2       </t>
  </si>
  <si>
    <t xml:space="preserve">hl.do 30cm cih.obc.ruč.                 </t>
  </si>
  <si>
    <t>C97901-1111</t>
  </si>
  <si>
    <t xml:space="preserve">Svisla dopr.suti za prve podlazi        </t>
  </si>
  <si>
    <t xml:space="preserve">preh.do skluzu bez v.dopr.              </t>
  </si>
  <si>
    <t>C97908-1111</t>
  </si>
  <si>
    <t xml:space="preserve">Odvoz suti na skladku do 1km auty       </t>
  </si>
  <si>
    <t>C97908-1121</t>
  </si>
  <si>
    <t xml:space="preserve">Odvoz suti na skladku za dalsi 1km      </t>
  </si>
  <si>
    <t>C17120-1999</t>
  </si>
  <si>
    <t xml:space="preserve">Poplatek za skladku                     </t>
  </si>
  <si>
    <t xml:space="preserve">suť                                     </t>
  </si>
  <si>
    <t xml:space="preserve">dřevo                                   </t>
  </si>
  <si>
    <t>C97908-2111</t>
  </si>
  <si>
    <t xml:space="preserve">Vnitrostav.doprava suti,hmot do 10m     </t>
  </si>
  <si>
    <t xml:space="preserve">koleckem s naloz.a vyloz.               </t>
  </si>
  <si>
    <t>C97908-2121</t>
  </si>
  <si>
    <t xml:space="preserve">Vnitrostav.dopr.suti,hmot za kd.5m      </t>
  </si>
  <si>
    <t xml:space="preserve">koleckem                                </t>
  </si>
  <si>
    <t xml:space="preserve">PRESUN HMOT                             </t>
  </si>
  <si>
    <t>C99928-1111</t>
  </si>
  <si>
    <t xml:space="preserve">Presun hmot pro opravy a udrzbu         </t>
  </si>
  <si>
    <t xml:space="preserve">IZOLACE PROTI VODE A VLHKOSTI           </t>
  </si>
  <si>
    <t>C71113-1101</t>
  </si>
  <si>
    <t xml:space="preserve">Izol.zemni vlhkosti pasy na sucho       </t>
  </si>
  <si>
    <t xml:space="preserve">v aip nebo tkaniny-pod pozednici        </t>
  </si>
  <si>
    <t xml:space="preserve">62811130   </t>
  </si>
  <si>
    <t xml:space="preserve">Pás asfaltovaný A 400/H                 </t>
  </si>
  <si>
    <t>C99871-1101</t>
  </si>
  <si>
    <t xml:space="preserve">Presun hmot izolace   do v. 6m          </t>
  </si>
  <si>
    <t>nosenim                                s</t>
  </si>
  <si>
    <t xml:space="preserve">IZOLACE TEPELNE                         </t>
  </si>
  <si>
    <t>C71311-1121</t>
  </si>
  <si>
    <t xml:space="preserve">Mtž.tep.iz.stropu spodem jednovrst.     </t>
  </si>
  <si>
    <t xml:space="preserve">v.drát.desky,pásy,roh.výt.              </t>
  </si>
  <si>
    <t xml:space="preserve">63151476   </t>
  </si>
  <si>
    <t xml:space="preserve">Rockwool rockmin 160 mm                 </t>
  </si>
  <si>
    <t>C71312-1111</t>
  </si>
  <si>
    <t xml:space="preserve">Mtž.tep.iz.podlah 1 vrst.na sucho       </t>
  </si>
  <si>
    <t xml:space="preserve">pásy,desky,rohože-výtah                 </t>
  </si>
  <si>
    <t xml:space="preserve">63151445   </t>
  </si>
  <si>
    <t xml:space="preserve">Desky isover T-P tl.40 mm               </t>
  </si>
  <si>
    <t>C71313-1121</t>
  </si>
  <si>
    <t xml:space="preserve">Mtz.tep.iz.sten-pasy,desky,rohoze       </t>
  </si>
  <si>
    <t xml:space="preserve">prich.draty a zavlac.vyt.               </t>
  </si>
  <si>
    <t>28372353000</t>
  </si>
  <si>
    <t xml:space="preserve">Deska polystyren EPS 70 Z               </t>
  </si>
  <si>
    <t xml:space="preserve">tl.50 mm                                </t>
  </si>
  <si>
    <t xml:space="preserve">63151481   </t>
  </si>
  <si>
    <t xml:space="preserve">Rockwool rockmin 50 mm                  </t>
  </si>
  <si>
    <t xml:space="preserve">63151482   </t>
  </si>
  <si>
    <t xml:space="preserve">Rockwool rockmin 100 mm                 </t>
  </si>
  <si>
    <t>C76590-1238</t>
  </si>
  <si>
    <t xml:space="preserve">Parotěs. zábrana                        </t>
  </si>
  <si>
    <t xml:space="preserve">Jutafol A Al 170                        </t>
  </si>
  <si>
    <t>C99871-3101</t>
  </si>
  <si>
    <t xml:space="preserve">Přes.izol.tepelné-obj.do 6m             </t>
  </si>
  <si>
    <t xml:space="preserve">ELEKROINSTALACE                         </t>
  </si>
  <si>
    <t xml:space="preserve">C0923      </t>
  </si>
  <si>
    <t xml:space="preserve">M21 silnoproud - vnitřní                </t>
  </si>
  <si>
    <t xml:space="preserve">viz.příloha                             </t>
  </si>
  <si>
    <t xml:space="preserve">KONSTRUKCE TESARSKE                     </t>
  </si>
  <si>
    <t>C76252-1811</t>
  </si>
  <si>
    <t xml:space="preserve">Demont.podlah bez.polštářů z prken      </t>
  </si>
  <si>
    <t xml:space="preserve">tl.do 32mm                              </t>
  </si>
  <si>
    <t>C76233-1921</t>
  </si>
  <si>
    <t xml:space="preserve">Vyřez.části střešní vazby do 224cm2     </t>
  </si>
  <si>
    <t xml:space="preserve">dl.krov.prvku do 3m                     </t>
  </si>
  <si>
    <t>C76233-2931</t>
  </si>
  <si>
    <t xml:space="preserve">Doplnění části střeš.vazby z hranolů    </t>
  </si>
  <si>
    <t xml:space="preserve">pl.do 120cm2                            </t>
  </si>
  <si>
    <t>C76233-2932</t>
  </si>
  <si>
    <t xml:space="preserve">pl.121-224cm2                           </t>
  </si>
  <si>
    <t>C76234-1921</t>
  </si>
  <si>
    <t xml:space="preserve">Vyřez.otvorů v bednění střech do 1m2    </t>
  </si>
  <si>
    <t xml:space="preserve">z prken tl.do 32mm                      </t>
  </si>
  <si>
    <t>C76281-1911</t>
  </si>
  <si>
    <t xml:space="preserve">Výřez.otvoru v podbíjení do 0,25m2      </t>
  </si>
  <si>
    <t xml:space="preserve">prkna do 32mm omítnuté                  </t>
  </si>
  <si>
    <t xml:space="preserve">Vyřez.otvorů v záklopu do 0,25m2        </t>
  </si>
  <si>
    <t xml:space="preserve">prkna do 32mm                           </t>
  </si>
  <si>
    <t>C76221-1140</t>
  </si>
  <si>
    <t xml:space="preserve">Mtž schodiště přímočar.bez podstup.     </t>
  </si>
  <si>
    <t xml:space="preserve">š.do 1,5m z fošen                       </t>
  </si>
  <si>
    <t>C76252-3108</t>
  </si>
  <si>
    <t xml:space="preserve">Mtž podlah hobl.na sraz z fošen         </t>
  </si>
  <si>
    <t xml:space="preserve">611        </t>
  </si>
  <si>
    <t xml:space="preserve">Vnitřní dřev.schodiště 6 stupňů         </t>
  </si>
  <si>
    <t xml:space="preserve">s podestou                              </t>
  </si>
  <si>
    <t>C76222-2141</t>
  </si>
  <si>
    <t xml:space="preserve">Mtz zabradli rov.osy sloup.do 1,5m      </t>
  </si>
  <si>
    <t xml:space="preserve">bedneni s mezerami 10cm                 </t>
  </si>
  <si>
    <t xml:space="preserve">Schodistove zabradli                    </t>
  </si>
  <si>
    <t xml:space="preserve">d                                       </t>
  </si>
  <si>
    <t>C76231-3112</t>
  </si>
  <si>
    <t xml:space="preserve">Mtz svorniku do 300mm                   </t>
  </si>
  <si>
    <t xml:space="preserve">60500005   </t>
  </si>
  <si>
    <t xml:space="preserve">Svorník M10                             </t>
  </si>
  <si>
    <t xml:space="preserve">na krokve                               </t>
  </si>
  <si>
    <t xml:space="preserve">60500008   </t>
  </si>
  <si>
    <t xml:space="preserve">Svorník M16                             </t>
  </si>
  <si>
    <t xml:space="preserve">na stropní trámy+pozednici              </t>
  </si>
  <si>
    <t>C76251-1262</t>
  </si>
  <si>
    <t xml:space="preserve">Podlah.kce z desek dřevoštěp.OSB        </t>
  </si>
  <si>
    <t xml:space="preserve">tl.12mm šroub.na pero a drážku          </t>
  </si>
  <si>
    <t>C76251-1267</t>
  </si>
  <si>
    <t xml:space="preserve">tl.25mm šroub.na pero a drážku          </t>
  </si>
  <si>
    <t>C76259-5000</t>
  </si>
  <si>
    <t xml:space="preserve">Spojovací a ochranné prostředky         </t>
  </si>
  <si>
    <t xml:space="preserve">pro pol.A01 76251,52,59                 </t>
  </si>
  <si>
    <t>C76284-1110</t>
  </si>
  <si>
    <t xml:space="preserve">Mtž podbíj.stropů - podložky            </t>
  </si>
  <si>
    <t>v místě podpěry HEB 200/250/60 vč.dodání</t>
  </si>
  <si>
    <t>C99876-2102</t>
  </si>
  <si>
    <t xml:space="preserve">Přes.kce.tesařských-obj.do 12m          </t>
  </si>
  <si>
    <t xml:space="preserve">KONSTRUKCE KLEMPIRSKE                   </t>
  </si>
  <si>
    <t>C76431-2821</t>
  </si>
  <si>
    <t xml:space="preserve">Klemp dtž zastř hlad 670 -30st-25m2     </t>
  </si>
  <si>
    <t>C76436-2810</t>
  </si>
  <si>
    <t xml:space="preserve">Dmt.streš.oken kryt.hl.dr. do 30st.     </t>
  </si>
  <si>
    <t xml:space="preserve">C0921      </t>
  </si>
  <si>
    <t xml:space="preserve">Doplnění a úprava střešní krytiny       </t>
  </si>
  <si>
    <t xml:space="preserve">KONSTRUKCE TRUHLARSKE                   </t>
  </si>
  <si>
    <t>C76662-3023</t>
  </si>
  <si>
    <t xml:space="preserve">Mtz oken kompl.zdvoj.1kr.nad 0,81m2     </t>
  </si>
  <si>
    <t xml:space="preserve">do drevenych kci.                       </t>
  </si>
  <si>
    <t xml:space="preserve">61100084   </t>
  </si>
  <si>
    <t xml:space="preserve">Lemovani na hlad.krytinu 780/1180       </t>
  </si>
  <si>
    <t xml:space="preserve">61100083   </t>
  </si>
  <si>
    <t xml:space="preserve">Okno stresni 780/1180 velux ggl         </t>
  </si>
  <si>
    <t>C76666-1413</t>
  </si>
  <si>
    <t xml:space="preserve">Mtž dv.křídel protipož.do 80cm          </t>
  </si>
  <si>
    <t xml:space="preserve">1křídl.,bez kukátka                     </t>
  </si>
  <si>
    <t xml:space="preserve">61165122   </t>
  </si>
  <si>
    <t xml:space="preserve">Dvere EW 15 DP 3 80x197                 </t>
  </si>
  <si>
    <t xml:space="preserve">plné                                    </t>
  </si>
  <si>
    <t>C76669-5212</t>
  </si>
  <si>
    <t xml:space="preserve">Mtz prahu dveri do 1ocm     1kridl.     </t>
  </si>
  <si>
    <t xml:space="preserve">61187156   </t>
  </si>
  <si>
    <t xml:space="preserve">Prah dver.dubovy 82x10cm                </t>
  </si>
  <si>
    <t>C76666-9917</t>
  </si>
  <si>
    <t xml:space="preserve">Mtž samozavírače zár ocel               </t>
  </si>
  <si>
    <t xml:space="preserve">54917010   </t>
  </si>
  <si>
    <t xml:space="preserve">Samozavírač                             </t>
  </si>
  <si>
    <t>C99876-6101</t>
  </si>
  <si>
    <t xml:space="preserve">Pres.kci.truhlarskych-obj.do 6m         </t>
  </si>
  <si>
    <t xml:space="preserve">KOVOVE STAV.DOPLNKOVE KONSTRUKCE        </t>
  </si>
  <si>
    <t>C76766-2120</t>
  </si>
  <si>
    <t xml:space="preserve">Kdk mtž mříží pevných přivařených       </t>
  </si>
  <si>
    <t xml:space="preserve">55341032   </t>
  </si>
  <si>
    <t xml:space="preserve">Mrize na okna                           </t>
  </si>
  <si>
    <t>C76799-5102</t>
  </si>
  <si>
    <t xml:space="preserve">Kdk mtž atypu hmotnost celkem -10kg     </t>
  </si>
  <si>
    <t xml:space="preserve">42410011   </t>
  </si>
  <si>
    <t xml:space="preserve">L 40/40/2 v podhledu přízemí            </t>
  </si>
  <si>
    <t>C76799-5103</t>
  </si>
  <si>
    <t xml:space="preserve">Kdk mtž atypu hmotnost celkem -20kg     </t>
  </si>
  <si>
    <t xml:space="preserve">42410008   </t>
  </si>
  <si>
    <t xml:space="preserve">U 65 + P8 + L100/100/6 podlaha podkroví </t>
  </si>
  <si>
    <t>C99876-7101</t>
  </si>
  <si>
    <t xml:space="preserve">Přes.kce.kovových stav.dopl.-do 6m      </t>
  </si>
  <si>
    <t xml:space="preserve">PODLAHY POVLAKOVE                       </t>
  </si>
  <si>
    <t>C77652-1100</t>
  </si>
  <si>
    <t xml:space="preserve">Lep povl podlh PVC pásy                 </t>
  </si>
  <si>
    <t xml:space="preserve">28412221   </t>
  </si>
  <si>
    <t xml:space="preserve">Podlahovina pvc marmoleum tl.2,5mm      </t>
  </si>
  <si>
    <t>C77641-1000</t>
  </si>
  <si>
    <t xml:space="preserve">Lep podl soklik                         </t>
  </si>
  <si>
    <t>28342307300</t>
  </si>
  <si>
    <t xml:space="preserve">Profil z pvc                            </t>
  </si>
  <si>
    <t>C77699-4111</t>
  </si>
  <si>
    <t xml:space="preserve">Svařov.povl podlah-pásy                 </t>
  </si>
  <si>
    <t>C77699-9110</t>
  </si>
  <si>
    <t xml:space="preserve">Pastování a vyleštění povl podlah       </t>
  </si>
  <si>
    <t>C99877-6101</t>
  </si>
  <si>
    <t xml:space="preserve">Přes.podlah povlakových-obj.do 6m       </t>
  </si>
  <si>
    <t xml:space="preserve">PODLAHY ZE SYNTETICKYCH HMOT            </t>
  </si>
  <si>
    <t>C78591-8101</t>
  </si>
  <si>
    <t xml:space="preserve">Přebroušení podkladu                    </t>
  </si>
  <si>
    <t xml:space="preserve">stěn,sloupů-přebroušení                 </t>
  </si>
  <si>
    <t>C77755-6202</t>
  </si>
  <si>
    <t xml:space="preserve">Vyhlazeni stěrkou                       </t>
  </si>
  <si>
    <t xml:space="preserve">pod marmoleum                           </t>
  </si>
  <si>
    <t>C99877-7101</t>
  </si>
  <si>
    <t xml:space="preserve">Přes.podlah syntetických-obj.do 6m      </t>
  </si>
  <si>
    <t xml:space="preserve">NATERY                                  </t>
  </si>
  <si>
    <t>C78319-5164</t>
  </si>
  <si>
    <t xml:space="preserve">Nát.OK"C"vodou řed.,stand.b.-mat.p.     </t>
  </si>
  <si>
    <t xml:space="preserve">dvojnásobné antikorozní a 2x email      </t>
  </si>
  <si>
    <t>C78319-5168</t>
  </si>
  <si>
    <t xml:space="preserve">základní antikorozní                    </t>
  </si>
  <si>
    <t>C78322-5100</t>
  </si>
  <si>
    <t xml:space="preserve">Nat.oc.dopl.kce.snt.2xkry 1xeml         </t>
  </si>
  <si>
    <t xml:space="preserve">zarubne                                 </t>
  </si>
  <si>
    <t>C78378-2203</t>
  </si>
  <si>
    <t xml:space="preserve">Nater tesarskych vyrobku                </t>
  </si>
  <si>
    <t xml:space="preserve">lignofix-eko                            </t>
  </si>
  <si>
    <t xml:space="preserve">MALBY                                   </t>
  </si>
  <si>
    <t>C78445-3631</t>
  </si>
  <si>
    <t xml:space="preserve">Malby z tekutých disp. sm. PRIMALEX     </t>
  </si>
  <si>
    <t>bílé 2x,otěr.vzd.,pen.,míst. v. do 3,80m</t>
  </si>
  <si>
    <t>C78445-3641</t>
  </si>
  <si>
    <t>bílé 2x,fungicid.,pen.,míst. v. do 3,80m</t>
  </si>
  <si>
    <t xml:space="preserve">RUZNE                                   </t>
  </si>
  <si>
    <t xml:space="preserve">C0942      </t>
  </si>
  <si>
    <t xml:space="preserve">KPL </t>
  </si>
  <si>
    <t>REKAPITULACE:</t>
  </si>
  <si>
    <t>15%</t>
  </si>
  <si>
    <t>21%</t>
  </si>
  <si>
    <t>Celkem</t>
  </si>
  <si>
    <t>Daň z přidané hodnoty:</t>
  </si>
  <si>
    <t>Cena včetně DPH:</t>
  </si>
  <si>
    <t>DPH 15%:</t>
  </si>
  <si>
    <t>DPH 21%:</t>
  </si>
  <si>
    <t xml:space="preserve">            </t>
  </si>
  <si>
    <t xml:space="preserve">BRAUM               </t>
  </si>
  <si>
    <t>Ing. V. Braum</t>
  </si>
  <si>
    <t>KPL</t>
  </si>
  <si>
    <t xml:space="preserve">po osazení střešních oken          </t>
  </si>
  <si>
    <t xml:space="preserve">VRN HSV - zařízení staveniště    </t>
  </si>
  <si>
    <t xml:space="preserve">Kompletacni cinnost                </t>
  </si>
  <si>
    <t>15% daň z PH :</t>
  </si>
  <si>
    <t>21% daň z PH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</si>
</sst>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sz val="18"/>
      <name val="Arial CE"/>
      <family val="2"/>
      <charset val="238"/>
    </font>
    <font>
      <b/>
      <sz val="1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1" fillId="0" borderId="1" xfId="0" applyNumberFormat="1" applyFont="1" applyBorder="1"/>
    <xf numFmtId="0" fontId="2" fillId="0" borderId="2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64" fontId="4" fillId="0" borderId="3" xfId="0" applyNumberFormat="1" applyFont="1" applyBorder="1" applyAlignment="1">
      <alignment horizontal="center"/>
    </xf>
    <xf numFmtId="164" fontId="0" fillId="0" borderId="0" xfId="0" applyNumberFormat="1"/>
    <xf numFmtId="0" fontId="1" fillId="0" borderId="0" xfId="0" applyNumberFormat="1" applyFont="1"/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3" fontId="0" fillId="0" borderId="0" xfId="0" applyNumberFormat="1"/>
    <xf numFmtId="49" fontId="0" fillId="0" borderId="0" xfId="0" applyNumberFormat="1"/>
    <xf numFmtId="49" fontId="1" fillId="0" borderId="0" xfId="0" applyNumberFormat="1" applyFont="1"/>
    <xf numFmtId="0" fontId="7" fillId="0" borderId="4" xfId="0" applyFont="1" applyBorder="1" applyAlignment="1">
      <alignment vertical="center"/>
    </xf>
    <xf numFmtId="3" fontId="7" fillId="0" borderId="4" xfId="0" applyNumberFormat="1" applyFont="1" applyBorder="1" applyAlignment="1">
      <alignment vertical="center"/>
    </xf>
    <xf numFmtId="165" fontId="0" fillId="0" borderId="0" xfId="0" applyNumberForma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4" fontId="4" fillId="0" borderId="2" xfId="0" applyNumberFormat="1" applyFont="1" applyBorder="1" applyAlignment="1">
      <alignment horizontal="center"/>
    </xf>
    <xf numFmtId="4" fontId="0" fillId="0" borderId="0" xfId="0" applyNumberFormat="1"/>
    <xf numFmtId="14" fontId="1" fillId="0" borderId="0" xfId="0" applyNumberFormat="1" applyFont="1"/>
    <xf numFmtId="14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4" xfId="0" applyFont="1" applyBorder="1"/>
    <xf numFmtId="164" fontId="1" fillId="0" borderId="4" xfId="0" applyNumberFormat="1" applyFont="1" applyBorder="1"/>
    <xf numFmtId="2" fontId="1" fillId="0" borderId="4" xfId="0" applyNumberFormat="1" applyFont="1" applyBorder="1"/>
    <xf numFmtId="2" fontId="3" fillId="0" borderId="4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2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49" fontId="3" fillId="0" borderId="4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4" fontId="3" fillId="0" borderId="4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319"/>
  <sheetViews>
    <sheetView zoomScaleNormal="100" workbookViewId="0">
      <selection activeCell="J301" sqref="J301"/>
    </sheetView>
  </sheetViews>
  <sheetFormatPr defaultRowHeight="11.25" x14ac:dyDescent="0.2"/>
  <cols>
    <col min="1" max="1" width="3.7109375" style="1" customWidth="1"/>
    <col min="2" max="2" width="12" style="1" customWidth="1"/>
    <col min="3" max="3" width="28.28515625" style="1" customWidth="1"/>
    <col min="4" max="4" width="3.7109375" style="1" customWidth="1"/>
    <col min="5" max="5" width="10" style="4" customWidth="1"/>
    <col min="6" max="6" width="8.85546875" style="6" customWidth="1"/>
    <col min="7" max="7" width="10.7109375" style="6" customWidth="1"/>
    <col min="8" max="8" width="9.5703125" style="4" customWidth="1"/>
    <col min="9" max="16384" width="9.140625" style="1"/>
  </cols>
  <sheetData>
    <row r="1" spans="1:8" x14ac:dyDescent="0.2">
      <c r="A1" s="1" t="s">
        <v>0</v>
      </c>
      <c r="C1" s="1" t="s">
        <v>34</v>
      </c>
    </row>
    <row r="2" spans="1:8" x14ac:dyDescent="0.2">
      <c r="A2" s="1" t="s">
        <v>1</v>
      </c>
      <c r="C2" s="1" t="s">
        <v>35</v>
      </c>
    </row>
    <row r="4" spans="1:8" x14ac:dyDescent="0.2">
      <c r="A4" s="9" t="s">
        <v>2</v>
      </c>
      <c r="B4" s="10" t="s">
        <v>3</v>
      </c>
      <c r="C4" s="10" t="s">
        <v>4</v>
      </c>
      <c r="D4" s="11" t="s">
        <v>5</v>
      </c>
      <c r="E4" s="12" t="s">
        <v>6</v>
      </c>
      <c r="F4" s="13" t="s">
        <v>7</v>
      </c>
      <c r="G4" s="13" t="s">
        <v>8</v>
      </c>
      <c r="H4" s="12" t="s">
        <v>9</v>
      </c>
    </row>
    <row r="5" spans="1:8" x14ac:dyDescent="0.2">
      <c r="A5" s="2"/>
      <c r="B5" s="35" t="s">
        <v>36</v>
      </c>
      <c r="C5" s="3"/>
      <c r="D5" s="2"/>
      <c r="E5" s="5"/>
      <c r="F5" s="7"/>
      <c r="G5" s="8"/>
    </row>
    <row r="6" spans="1:8" x14ac:dyDescent="0.2">
      <c r="A6" s="36">
        <v>3</v>
      </c>
      <c r="B6" s="36" t="s">
        <v>37</v>
      </c>
    </row>
    <row r="8" spans="1:8" x14ac:dyDescent="0.2">
      <c r="A8" s="1">
        <v>1</v>
      </c>
      <c r="B8" s="25" t="s">
        <v>38</v>
      </c>
      <c r="C8" s="1" t="s">
        <v>39</v>
      </c>
      <c r="D8" s="1" t="s">
        <v>40</v>
      </c>
      <c r="E8" s="4">
        <v>1.89</v>
      </c>
      <c r="F8" s="6">
        <v>0</v>
      </c>
      <c r="G8" s="6">
        <f>E8*F8</f>
        <v>0</v>
      </c>
      <c r="H8" s="4">
        <v>0.25141000000000002</v>
      </c>
    </row>
    <row r="9" spans="1:8" x14ac:dyDescent="0.2">
      <c r="C9" s="1" t="s">
        <v>41</v>
      </c>
    </row>
    <row r="10" spans="1:8" x14ac:dyDescent="0.2">
      <c r="A10" s="39" t="s">
        <v>42</v>
      </c>
      <c r="B10" s="40"/>
      <c r="C10" s="40"/>
      <c r="D10" s="40"/>
      <c r="E10" s="41"/>
      <c r="F10" s="42"/>
      <c r="G10" s="43">
        <f>SUM(G8:G9)</f>
        <v>0</v>
      </c>
      <c r="H10" s="44">
        <f>SUM(H8:H9)</f>
        <v>0.25141000000000002</v>
      </c>
    </row>
    <row r="11" spans="1:8" x14ac:dyDescent="0.2">
      <c r="B11" s="36" t="s">
        <v>36</v>
      </c>
    </row>
    <row r="12" spans="1:8" x14ac:dyDescent="0.2">
      <c r="A12" s="36">
        <v>4</v>
      </c>
      <c r="B12" s="36" t="s">
        <v>43</v>
      </c>
    </row>
    <row r="14" spans="1:8" x14ac:dyDescent="0.2">
      <c r="A14" s="1">
        <v>2</v>
      </c>
      <c r="B14" s="25" t="s">
        <v>44</v>
      </c>
      <c r="C14" s="1" t="s">
        <v>45</v>
      </c>
      <c r="D14" s="1" t="s">
        <v>46</v>
      </c>
      <c r="E14" s="4">
        <v>0.621</v>
      </c>
      <c r="F14" s="6">
        <v>0</v>
      </c>
      <c r="G14" s="6">
        <f>E14*F14</f>
        <v>0</v>
      </c>
      <c r="H14" s="4">
        <v>1.061E-2</v>
      </c>
    </row>
    <row r="15" spans="1:8" x14ac:dyDescent="0.2">
      <c r="C15" s="1" t="s">
        <v>47</v>
      </c>
    </row>
    <row r="16" spans="1:8" x14ac:dyDescent="0.2">
      <c r="A16" s="1">
        <v>3</v>
      </c>
      <c r="B16" s="25" t="s">
        <v>48</v>
      </c>
      <c r="C16" s="1" t="s">
        <v>49</v>
      </c>
      <c r="D16" s="1" t="s">
        <v>50</v>
      </c>
      <c r="E16" s="4">
        <v>621.04999999999995</v>
      </c>
      <c r="F16" s="6">
        <v>0</v>
      </c>
      <c r="G16" s="6">
        <f>E16*F16</f>
        <v>0</v>
      </c>
      <c r="H16" s="4">
        <v>0.62104999999999999</v>
      </c>
    </row>
    <row r="17" spans="1:8" x14ac:dyDescent="0.2">
      <c r="C17" s="1" t="s">
        <v>51</v>
      </c>
    </row>
    <row r="18" spans="1:8" x14ac:dyDescent="0.2">
      <c r="A18" s="1">
        <v>4</v>
      </c>
      <c r="B18" s="25" t="s">
        <v>52</v>
      </c>
      <c r="C18" s="1" t="s">
        <v>53</v>
      </c>
      <c r="D18" s="1" t="s">
        <v>54</v>
      </c>
      <c r="E18" s="4">
        <v>4</v>
      </c>
      <c r="F18" s="6">
        <v>0</v>
      </c>
      <c r="G18" s="6">
        <f>E18*F18</f>
        <v>0</v>
      </c>
      <c r="H18" s="4">
        <v>0.24224000000000001</v>
      </c>
    </row>
    <row r="19" spans="1:8" x14ac:dyDescent="0.2">
      <c r="C19" s="1" t="s">
        <v>55</v>
      </c>
    </row>
    <row r="20" spans="1:8" x14ac:dyDescent="0.2">
      <c r="A20" s="39" t="s">
        <v>42</v>
      </c>
      <c r="B20" s="40"/>
      <c r="C20" s="40"/>
      <c r="D20" s="40"/>
      <c r="E20" s="41"/>
      <c r="F20" s="42"/>
      <c r="G20" s="43">
        <f>SUM(G14:G19)</f>
        <v>0</v>
      </c>
      <c r="H20" s="44">
        <f>SUM(H14:H19)</f>
        <v>0.87390000000000001</v>
      </c>
    </row>
    <row r="21" spans="1:8" x14ac:dyDescent="0.2">
      <c r="B21" s="36" t="s">
        <v>36</v>
      </c>
    </row>
    <row r="22" spans="1:8" x14ac:dyDescent="0.2">
      <c r="A22" s="36">
        <v>31</v>
      </c>
      <c r="B22" s="36" t="s">
        <v>56</v>
      </c>
    </row>
    <row r="24" spans="1:8" x14ac:dyDescent="0.2">
      <c r="A24" s="1">
        <v>5</v>
      </c>
      <c r="B24" s="25" t="s">
        <v>57</v>
      </c>
      <c r="C24" s="1" t="s">
        <v>58</v>
      </c>
      <c r="D24" s="1" t="s">
        <v>40</v>
      </c>
      <c r="E24" s="4">
        <v>73.61</v>
      </c>
      <c r="F24" s="6">
        <v>0</v>
      </c>
      <c r="G24" s="6">
        <f>E24*F24</f>
        <v>0</v>
      </c>
      <c r="H24" s="4">
        <v>1.0496799999999999</v>
      </c>
    </row>
    <row r="25" spans="1:8" x14ac:dyDescent="0.2">
      <c r="C25" s="1" t="s">
        <v>59</v>
      </c>
    </row>
    <row r="26" spans="1:8" x14ac:dyDescent="0.2">
      <c r="A26" s="1">
        <v>6</v>
      </c>
      <c r="B26" s="25" t="s">
        <v>60</v>
      </c>
      <c r="C26" s="1" t="s">
        <v>61</v>
      </c>
      <c r="D26" s="1" t="s">
        <v>62</v>
      </c>
      <c r="E26" s="4">
        <v>4.5</v>
      </c>
      <c r="F26" s="6">
        <v>0</v>
      </c>
      <c r="G26" s="6">
        <f>E26*F26</f>
        <v>0</v>
      </c>
      <c r="H26" s="4">
        <v>0.14935999999999999</v>
      </c>
    </row>
    <row r="27" spans="1:8" x14ac:dyDescent="0.2">
      <c r="C27" s="1" t="s">
        <v>63</v>
      </c>
    </row>
    <row r="28" spans="1:8" x14ac:dyDescent="0.2">
      <c r="A28" s="1">
        <v>7</v>
      </c>
      <c r="B28" s="25" t="s">
        <v>64</v>
      </c>
      <c r="C28" s="1" t="s">
        <v>65</v>
      </c>
      <c r="D28" s="1" t="s">
        <v>62</v>
      </c>
      <c r="E28" s="4">
        <v>9.68</v>
      </c>
      <c r="F28" s="6">
        <v>0</v>
      </c>
      <c r="G28" s="6">
        <f>E28*F28</f>
        <v>0</v>
      </c>
      <c r="H28" s="4">
        <v>0.14249000000000001</v>
      </c>
    </row>
    <row r="29" spans="1:8" x14ac:dyDescent="0.2">
      <c r="C29" s="1" t="s">
        <v>66</v>
      </c>
    </row>
    <row r="30" spans="1:8" x14ac:dyDescent="0.2">
      <c r="A30" s="1">
        <v>8</v>
      </c>
      <c r="B30" s="25" t="s">
        <v>67</v>
      </c>
      <c r="C30" s="1" t="s">
        <v>68</v>
      </c>
      <c r="D30" s="1" t="s">
        <v>62</v>
      </c>
      <c r="E30" s="4">
        <v>19.36</v>
      </c>
      <c r="F30" s="6">
        <v>0</v>
      </c>
      <c r="G30" s="6">
        <f>E30*F30</f>
        <v>0</v>
      </c>
      <c r="H30" s="4">
        <v>1.026E-2</v>
      </c>
    </row>
    <row r="31" spans="1:8" x14ac:dyDescent="0.2">
      <c r="C31" s="1" t="s">
        <v>69</v>
      </c>
    </row>
    <row r="32" spans="1:8" x14ac:dyDescent="0.2">
      <c r="A32" s="1">
        <v>9</v>
      </c>
      <c r="B32" s="25" t="s">
        <v>70</v>
      </c>
      <c r="C32" s="1" t="s">
        <v>71</v>
      </c>
      <c r="D32" s="1" t="s">
        <v>40</v>
      </c>
      <c r="E32" s="4">
        <v>63.36</v>
      </c>
      <c r="F32" s="6">
        <v>0</v>
      </c>
      <c r="G32" s="6">
        <f>E32*F32</f>
        <v>0</v>
      </c>
      <c r="H32" s="4">
        <v>1.8070299999999999</v>
      </c>
    </row>
    <row r="33" spans="1:8" x14ac:dyDescent="0.2">
      <c r="C33" s="1" t="s">
        <v>36</v>
      </c>
    </row>
    <row r="34" spans="1:8" x14ac:dyDescent="0.2">
      <c r="A34" s="39" t="s">
        <v>42</v>
      </c>
      <c r="B34" s="40"/>
      <c r="C34" s="40"/>
      <c r="D34" s="40"/>
      <c r="E34" s="41"/>
      <c r="F34" s="42"/>
      <c r="G34" s="43">
        <f>SUM(G24:G33)</f>
        <v>0</v>
      </c>
      <c r="H34" s="44">
        <f>SUM(H24:H33)</f>
        <v>3.1588199999999995</v>
      </c>
    </row>
    <row r="35" spans="1:8" x14ac:dyDescent="0.2">
      <c r="B35" s="36" t="s">
        <v>36</v>
      </c>
    </row>
    <row r="36" spans="1:8" x14ac:dyDescent="0.2">
      <c r="A36" s="36">
        <v>61</v>
      </c>
      <c r="B36" s="36" t="s">
        <v>72</v>
      </c>
    </row>
    <row r="38" spans="1:8" x14ac:dyDescent="0.2">
      <c r="A38" s="1">
        <v>10</v>
      </c>
      <c r="B38" s="25" t="s">
        <v>73</v>
      </c>
      <c r="C38" s="1" t="s">
        <v>74</v>
      </c>
      <c r="D38" s="1" t="s">
        <v>54</v>
      </c>
      <c r="E38" s="4">
        <v>4</v>
      </c>
      <c r="F38" s="6">
        <v>0</v>
      </c>
      <c r="G38" s="6">
        <f>E38*F38</f>
        <v>0</v>
      </c>
      <c r="H38" s="4">
        <v>5.5039999999999999E-2</v>
      </c>
    </row>
    <row r="39" spans="1:8" x14ac:dyDescent="0.2">
      <c r="C39" s="1" t="s">
        <v>75</v>
      </c>
    </row>
    <row r="40" spans="1:8" x14ac:dyDescent="0.2">
      <c r="A40" s="1">
        <v>11</v>
      </c>
      <c r="B40" s="25" t="s">
        <v>76</v>
      </c>
      <c r="C40" s="1" t="s">
        <v>77</v>
      </c>
      <c r="D40" s="1" t="s">
        <v>40</v>
      </c>
      <c r="E40" s="4">
        <v>1.89</v>
      </c>
      <c r="F40" s="6">
        <v>0</v>
      </c>
      <c r="G40" s="6">
        <f>E40*F40</f>
        <v>0</v>
      </c>
      <c r="H40" s="4">
        <v>8.5050000000000001E-2</v>
      </c>
    </row>
    <row r="41" spans="1:8" x14ac:dyDescent="0.2">
      <c r="C41" s="1" t="s">
        <v>36</v>
      </c>
    </row>
    <row r="42" spans="1:8" x14ac:dyDescent="0.2">
      <c r="A42" s="1">
        <v>12</v>
      </c>
      <c r="B42" s="25" t="s">
        <v>78</v>
      </c>
      <c r="C42" s="1" t="s">
        <v>79</v>
      </c>
      <c r="D42" s="1" t="s">
        <v>62</v>
      </c>
      <c r="E42" s="4">
        <v>9.6</v>
      </c>
      <c r="F42" s="6">
        <v>0</v>
      </c>
      <c r="G42" s="6">
        <f>E42*F42</f>
        <v>0</v>
      </c>
      <c r="H42" s="4">
        <v>4.147E-2</v>
      </c>
    </row>
    <row r="43" spans="1:8" x14ac:dyDescent="0.2">
      <c r="C43" s="1" t="s">
        <v>80</v>
      </c>
    </row>
    <row r="44" spans="1:8" x14ac:dyDescent="0.2">
      <c r="A44" s="39" t="s">
        <v>42</v>
      </c>
      <c r="B44" s="40"/>
      <c r="C44" s="40"/>
      <c r="D44" s="40"/>
      <c r="E44" s="41"/>
      <c r="F44" s="42"/>
      <c r="G44" s="43">
        <f>SUM(G38:G43)</f>
        <v>0</v>
      </c>
      <c r="H44" s="44">
        <f>SUM(H38:H43)</f>
        <v>0.18156</v>
      </c>
    </row>
    <row r="45" spans="1:8" x14ac:dyDescent="0.2">
      <c r="B45" s="36" t="s">
        <v>36</v>
      </c>
    </row>
    <row r="46" spans="1:8" x14ac:dyDescent="0.2">
      <c r="A46" s="36">
        <v>63</v>
      </c>
      <c r="B46" s="36" t="s">
        <v>81</v>
      </c>
    </row>
    <row r="48" spans="1:8" x14ac:dyDescent="0.2">
      <c r="A48" s="1">
        <v>13</v>
      </c>
      <c r="B48" s="25" t="s">
        <v>82</v>
      </c>
      <c r="C48" s="1" t="s">
        <v>83</v>
      </c>
      <c r="D48" s="1" t="s">
        <v>84</v>
      </c>
      <c r="E48" s="4">
        <v>5.6000000000000001E-2</v>
      </c>
      <c r="F48" s="6">
        <v>0</v>
      </c>
      <c r="G48" s="6">
        <f>E48*F48</f>
        <v>0</v>
      </c>
      <c r="H48" s="4">
        <v>0.13738</v>
      </c>
    </row>
    <row r="49" spans="1:8" x14ac:dyDescent="0.2">
      <c r="C49" s="1" t="s">
        <v>85</v>
      </c>
    </row>
    <row r="50" spans="1:8" x14ac:dyDescent="0.2">
      <c r="A50" s="1">
        <v>14</v>
      </c>
      <c r="B50" s="25" t="s">
        <v>86</v>
      </c>
      <c r="C50" s="1" t="s">
        <v>87</v>
      </c>
      <c r="D50" s="1" t="s">
        <v>40</v>
      </c>
      <c r="E50" s="4">
        <v>0.42</v>
      </c>
      <c r="F50" s="6">
        <v>0</v>
      </c>
      <c r="G50" s="6">
        <f>E50*F50</f>
        <v>0</v>
      </c>
      <c r="H50" s="4">
        <v>3.62E-3</v>
      </c>
    </row>
    <row r="51" spans="1:8" x14ac:dyDescent="0.2">
      <c r="C51" s="1" t="s">
        <v>88</v>
      </c>
    </row>
    <row r="52" spans="1:8" x14ac:dyDescent="0.2">
      <c r="A52" s="1">
        <v>15</v>
      </c>
      <c r="B52" s="25" t="s">
        <v>89</v>
      </c>
      <c r="C52" s="1" t="s">
        <v>90</v>
      </c>
      <c r="D52" s="1" t="s">
        <v>40</v>
      </c>
      <c r="E52" s="4">
        <v>0.42</v>
      </c>
      <c r="F52" s="6">
        <v>0</v>
      </c>
      <c r="G52" s="6">
        <f>E52*F52</f>
        <v>0</v>
      </c>
    </row>
    <row r="53" spans="1:8" x14ac:dyDescent="0.2">
      <c r="C53" s="1" t="s">
        <v>88</v>
      </c>
    </row>
    <row r="54" spans="1:8" x14ac:dyDescent="0.2">
      <c r="A54" s="1">
        <v>16</v>
      </c>
      <c r="B54" s="25" t="s">
        <v>91</v>
      </c>
      <c r="C54" s="1" t="s">
        <v>92</v>
      </c>
      <c r="D54" s="1" t="s">
        <v>40</v>
      </c>
      <c r="E54" s="4">
        <v>0.372</v>
      </c>
      <c r="F54" s="6">
        <v>0</v>
      </c>
      <c r="G54" s="6">
        <f>E54*F54</f>
        <v>0</v>
      </c>
      <c r="H54" s="4">
        <v>1.562E-2</v>
      </c>
    </row>
    <row r="55" spans="1:8" x14ac:dyDescent="0.2">
      <c r="C55" s="1" t="s">
        <v>93</v>
      </c>
    </row>
    <row r="56" spans="1:8" x14ac:dyDescent="0.2">
      <c r="A56" s="39" t="s">
        <v>42</v>
      </c>
      <c r="B56" s="40"/>
      <c r="C56" s="40"/>
      <c r="D56" s="40"/>
      <c r="E56" s="41"/>
      <c r="F56" s="42"/>
      <c r="G56" s="43">
        <f>SUM(G48:G55)</f>
        <v>0</v>
      </c>
      <c r="H56" s="44">
        <f>SUM(H48:H55)</f>
        <v>0.15662000000000001</v>
      </c>
    </row>
    <row r="57" spans="1:8" x14ac:dyDescent="0.2">
      <c r="B57" s="36" t="s">
        <v>36</v>
      </c>
    </row>
    <row r="58" spans="1:8" x14ac:dyDescent="0.2">
      <c r="A58" s="36">
        <v>64</v>
      </c>
      <c r="B58" s="36" t="s">
        <v>94</v>
      </c>
    </row>
    <row r="60" spans="1:8" x14ac:dyDescent="0.2">
      <c r="A60" s="1">
        <v>17</v>
      </c>
      <c r="B60" s="25" t="s">
        <v>95</v>
      </c>
      <c r="C60" s="1" t="s">
        <v>96</v>
      </c>
      <c r="D60" s="1" t="s">
        <v>54</v>
      </c>
      <c r="E60" s="4">
        <v>1</v>
      </c>
      <c r="F60" s="6">
        <v>0</v>
      </c>
      <c r="G60" s="6">
        <f>E60*F60</f>
        <v>0</v>
      </c>
      <c r="H60" s="4">
        <v>5.3460000000000001E-2</v>
      </c>
    </row>
    <row r="61" spans="1:8" x14ac:dyDescent="0.2">
      <c r="C61" s="1" t="s">
        <v>97</v>
      </c>
    </row>
    <row r="62" spans="1:8" x14ac:dyDescent="0.2">
      <c r="A62" s="1">
        <v>18</v>
      </c>
      <c r="B62" s="25" t="s">
        <v>98</v>
      </c>
      <c r="C62" s="1" t="s">
        <v>99</v>
      </c>
      <c r="D62" s="1" t="s">
        <v>100</v>
      </c>
      <c r="E62" s="4">
        <v>1</v>
      </c>
      <c r="F62" s="6">
        <v>0</v>
      </c>
      <c r="G62" s="6">
        <f>E62*F62</f>
        <v>0</v>
      </c>
      <c r="H62" s="4">
        <v>1.12E-2</v>
      </c>
    </row>
    <row r="63" spans="1:8" x14ac:dyDescent="0.2">
      <c r="C63" s="1" t="s">
        <v>101</v>
      </c>
    </row>
    <row r="64" spans="1:8" x14ac:dyDescent="0.2">
      <c r="A64" s="39" t="s">
        <v>42</v>
      </c>
      <c r="B64" s="40"/>
      <c r="C64" s="40"/>
      <c r="D64" s="40"/>
      <c r="E64" s="41"/>
      <c r="F64" s="42"/>
      <c r="G64" s="43">
        <f>SUM(G60:G63)</f>
        <v>0</v>
      </c>
      <c r="H64" s="44">
        <f>SUM(H60:H63)</f>
        <v>6.4659999999999995E-2</v>
      </c>
    </row>
    <row r="65" spans="1:8" x14ac:dyDescent="0.2">
      <c r="B65" s="36" t="s">
        <v>36</v>
      </c>
    </row>
    <row r="66" spans="1:8" x14ac:dyDescent="0.2">
      <c r="A66" s="36">
        <v>94</v>
      </c>
      <c r="B66" s="36" t="s">
        <v>102</v>
      </c>
    </row>
    <row r="68" spans="1:8" x14ac:dyDescent="0.2">
      <c r="A68" s="1">
        <v>19</v>
      </c>
      <c r="B68" s="25" t="s">
        <v>103</v>
      </c>
      <c r="C68" s="1" t="s">
        <v>104</v>
      </c>
      <c r="D68" s="1" t="s">
        <v>40</v>
      </c>
      <c r="E68" s="4">
        <v>14.52</v>
      </c>
      <c r="F68" s="6">
        <v>0</v>
      </c>
      <c r="G68" s="6">
        <f>E68*F68</f>
        <v>0</v>
      </c>
      <c r="H68" s="4">
        <v>2.1340000000000001E-2</v>
      </c>
    </row>
    <row r="69" spans="1:8" x14ac:dyDescent="0.2">
      <c r="C69" s="1" t="s">
        <v>105</v>
      </c>
    </row>
    <row r="70" spans="1:8" x14ac:dyDescent="0.2">
      <c r="A70" s="1">
        <v>20</v>
      </c>
      <c r="B70" s="25" t="s">
        <v>106</v>
      </c>
      <c r="C70" s="1" t="s">
        <v>107</v>
      </c>
      <c r="D70" s="1" t="s">
        <v>40</v>
      </c>
      <c r="E70" s="4">
        <v>53.8</v>
      </c>
      <c r="F70" s="6">
        <v>0</v>
      </c>
      <c r="G70" s="6">
        <f>E70*F70</f>
        <v>0</v>
      </c>
      <c r="H70" s="4">
        <v>0.10007000000000001</v>
      </c>
    </row>
    <row r="71" spans="1:8" x14ac:dyDescent="0.2">
      <c r="C71" s="1" t="s">
        <v>105</v>
      </c>
    </row>
    <row r="72" spans="1:8" x14ac:dyDescent="0.2">
      <c r="A72" s="39" t="s">
        <v>42</v>
      </c>
      <c r="B72" s="40"/>
      <c r="C72" s="40"/>
      <c r="D72" s="40"/>
      <c r="E72" s="41"/>
      <c r="F72" s="42"/>
      <c r="G72" s="43">
        <f>SUM(G68:G71)</f>
        <v>0</v>
      </c>
      <c r="H72" s="44">
        <f>SUM(H68:H71)</f>
        <v>0.12141</v>
      </c>
    </row>
    <row r="73" spans="1:8" x14ac:dyDescent="0.2">
      <c r="B73" s="36" t="s">
        <v>36</v>
      </c>
    </row>
    <row r="74" spans="1:8" x14ac:dyDescent="0.2">
      <c r="A74" s="36">
        <v>95</v>
      </c>
      <c r="B74" s="36" t="s">
        <v>108</v>
      </c>
    </row>
    <row r="76" spans="1:8" x14ac:dyDescent="0.2">
      <c r="A76" s="1">
        <v>21</v>
      </c>
      <c r="B76" s="25" t="s">
        <v>109</v>
      </c>
      <c r="C76" s="1" t="s">
        <v>110</v>
      </c>
      <c r="D76" s="1" t="s">
        <v>40</v>
      </c>
      <c r="E76" s="4">
        <v>112.07</v>
      </c>
      <c r="F76" s="6">
        <v>0</v>
      </c>
      <c r="G76" s="6">
        <f>E76*F76</f>
        <v>0</v>
      </c>
      <c r="H76" s="4">
        <v>5.5999999999999999E-3</v>
      </c>
    </row>
    <row r="77" spans="1:8" x14ac:dyDescent="0.2">
      <c r="C77" s="1" t="s">
        <v>111</v>
      </c>
    </row>
    <row r="78" spans="1:8" x14ac:dyDescent="0.2">
      <c r="A78" s="1">
        <v>22</v>
      </c>
      <c r="B78" s="25" t="s">
        <v>112</v>
      </c>
      <c r="C78" s="1" t="s">
        <v>113</v>
      </c>
      <c r="D78" s="1" t="s">
        <v>54</v>
      </c>
      <c r="E78" s="4">
        <v>8</v>
      </c>
      <c r="F78" s="6">
        <v>0</v>
      </c>
      <c r="G78" s="6">
        <f>E78*F78</f>
        <v>0</v>
      </c>
      <c r="H78" s="4">
        <v>3.7440000000000001E-2</v>
      </c>
    </row>
    <row r="79" spans="1:8" x14ac:dyDescent="0.2">
      <c r="C79" s="1" t="s">
        <v>114</v>
      </c>
    </row>
    <row r="80" spans="1:8" x14ac:dyDescent="0.2">
      <c r="A80" s="39" t="s">
        <v>42</v>
      </c>
      <c r="B80" s="40"/>
      <c r="C80" s="40"/>
      <c r="D80" s="40"/>
      <c r="E80" s="41"/>
      <c r="F80" s="42"/>
      <c r="G80" s="43">
        <f>SUM(G76:G79)</f>
        <v>0</v>
      </c>
      <c r="H80" s="44">
        <f>SUM(H76:H79)</f>
        <v>4.3040000000000002E-2</v>
      </c>
    </row>
    <row r="81" spans="1:8" x14ac:dyDescent="0.2">
      <c r="B81" s="36" t="s">
        <v>36</v>
      </c>
    </row>
    <row r="82" spans="1:8" x14ac:dyDescent="0.2">
      <c r="A82" s="36">
        <v>96</v>
      </c>
      <c r="B82" s="36" t="s">
        <v>115</v>
      </c>
    </row>
    <row r="84" spans="1:8" x14ac:dyDescent="0.2">
      <c r="A84" s="1">
        <v>23</v>
      </c>
      <c r="B84" s="25" t="s">
        <v>116</v>
      </c>
      <c r="C84" s="1" t="s">
        <v>117</v>
      </c>
      <c r="D84" s="1" t="s">
        <v>54</v>
      </c>
      <c r="E84" s="4">
        <v>1</v>
      </c>
      <c r="F84" s="6">
        <v>0</v>
      </c>
      <c r="G84" s="6">
        <f>E84*F84</f>
        <v>0</v>
      </c>
    </row>
    <row r="85" spans="1:8" x14ac:dyDescent="0.2">
      <c r="C85" s="1" t="s">
        <v>69</v>
      </c>
    </row>
    <row r="86" spans="1:8" x14ac:dyDescent="0.2">
      <c r="A86" s="1">
        <v>24</v>
      </c>
      <c r="B86" s="25" t="s">
        <v>118</v>
      </c>
      <c r="C86" s="1" t="s">
        <v>119</v>
      </c>
      <c r="D86" s="1" t="s">
        <v>54</v>
      </c>
      <c r="E86" s="4">
        <v>1</v>
      </c>
      <c r="F86" s="6">
        <v>0</v>
      </c>
      <c r="G86" s="6">
        <f>E86*F86</f>
        <v>0</v>
      </c>
    </row>
    <row r="87" spans="1:8" x14ac:dyDescent="0.2">
      <c r="C87" s="1" t="s">
        <v>36</v>
      </c>
    </row>
    <row r="88" spans="1:8" x14ac:dyDescent="0.2">
      <c r="A88" s="1">
        <v>25</v>
      </c>
      <c r="B88" s="25" t="s">
        <v>120</v>
      </c>
      <c r="C88" s="1" t="s">
        <v>121</v>
      </c>
      <c r="D88" s="1" t="s">
        <v>40</v>
      </c>
      <c r="E88" s="4">
        <v>1.6</v>
      </c>
      <c r="F88" s="6">
        <v>0</v>
      </c>
      <c r="G88" s="6">
        <f>E88*F88</f>
        <v>0</v>
      </c>
      <c r="H88" s="4">
        <v>1.92E-3</v>
      </c>
    </row>
    <row r="89" spans="1:8" x14ac:dyDescent="0.2">
      <c r="C89" s="1" t="s">
        <v>122</v>
      </c>
    </row>
    <row r="90" spans="1:8" x14ac:dyDescent="0.2">
      <c r="A90" s="1">
        <v>26</v>
      </c>
      <c r="B90" s="25" t="s">
        <v>123</v>
      </c>
      <c r="C90" s="1" t="s">
        <v>124</v>
      </c>
      <c r="D90" s="1" t="s">
        <v>54</v>
      </c>
      <c r="E90" s="4">
        <v>1</v>
      </c>
      <c r="F90" s="6">
        <v>0</v>
      </c>
      <c r="G90" s="6">
        <f>E90*F90</f>
        <v>0</v>
      </c>
      <c r="H90" s="4">
        <v>1.3699999999999999E-3</v>
      </c>
    </row>
    <row r="91" spans="1:8" x14ac:dyDescent="0.2">
      <c r="C91" s="1" t="s">
        <v>125</v>
      </c>
    </row>
    <row r="92" spans="1:8" x14ac:dyDescent="0.2">
      <c r="A92" s="1">
        <v>27</v>
      </c>
      <c r="B92" s="25" t="s">
        <v>126</v>
      </c>
      <c r="C92" s="1" t="s">
        <v>127</v>
      </c>
      <c r="D92" s="1" t="s">
        <v>40</v>
      </c>
      <c r="E92" s="4">
        <v>1.89</v>
      </c>
      <c r="F92" s="6">
        <v>0</v>
      </c>
      <c r="G92" s="6">
        <f>E92*F92</f>
        <v>0</v>
      </c>
      <c r="H92" s="4">
        <v>1.0399999999999999E-3</v>
      </c>
    </row>
    <row r="93" spans="1:8" x14ac:dyDescent="0.2">
      <c r="C93" s="1" t="s">
        <v>122</v>
      </c>
    </row>
    <row r="94" spans="1:8" x14ac:dyDescent="0.2">
      <c r="A94" s="1">
        <v>28</v>
      </c>
      <c r="B94" s="25" t="s">
        <v>128</v>
      </c>
      <c r="C94" s="1" t="s">
        <v>129</v>
      </c>
      <c r="D94" s="1" t="s">
        <v>54</v>
      </c>
      <c r="E94" s="4">
        <v>8</v>
      </c>
      <c r="F94" s="6">
        <v>0</v>
      </c>
      <c r="G94" s="6">
        <f>E94*F94</f>
        <v>0</v>
      </c>
      <c r="H94" s="4">
        <v>7.4400000000000004E-3</v>
      </c>
    </row>
    <row r="95" spans="1:8" x14ac:dyDescent="0.2">
      <c r="C95" s="1" t="s">
        <v>130</v>
      </c>
    </row>
    <row r="96" spans="1:8" x14ac:dyDescent="0.2">
      <c r="A96" s="1">
        <v>29</v>
      </c>
      <c r="B96" s="25" t="s">
        <v>131</v>
      </c>
      <c r="C96" s="1" t="s">
        <v>132</v>
      </c>
      <c r="D96" s="1" t="s">
        <v>54</v>
      </c>
      <c r="E96" s="4">
        <v>2</v>
      </c>
      <c r="F96" s="6">
        <v>0</v>
      </c>
      <c r="G96" s="6">
        <f>E96*F96</f>
        <v>0</v>
      </c>
      <c r="H96" s="4">
        <v>1E-3</v>
      </c>
    </row>
    <row r="97" spans="1:8" x14ac:dyDescent="0.2">
      <c r="C97" s="1" t="s">
        <v>133</v>
      </c>
    </row>
    <row r="98" spans="1:8" x14ac:dyDescent="0.2">
      <c r="A98" s="1">
        <v>30</v>
      </c>
      <c r="B98" s="25" t="s">
        <v>134</v>
      </c>
      <c r="C98" s="1" t="s">
        <v>135</v>
      </c>
      <c r="D98" s="1" t="s">
        <v>46</v>
      </c>
      <c r="E98" s="4">
        <v>1.74</v>
      </c>
      <c r="F98" s="6">
        <v>0</v>
      </c>
      <c r="G98" s="6">
        <f>E98*F98</f>
        <v>0</v>
      </c>
    </row>
    <row r="99" spans="1:8" x14ac:dyDescent="0.2">
      <c r="C99" s="1" t="s">
        <v>136</v>
      </c>
    </row>
    <row r="100" spans="1:8" x14ac:dyDescent="0.2">
      <c r="A100" s="1">
        <v>31</v>
      </c>
      <c r="B100" s="25" t="s">
        <v>137</v>
      </c>
      <c r="C100" s="1" t="s">
        <v>138</v>
      </c>
      <c r="D100" s="1" t="s">
        <v>46</v>
      </c>
      <c r="E100" s="4">
        <v>1.74</v>
      </c>
      <c r="F100" s="6">
        <v>0</v>
      </c>
      <c r="G100" s="6">
        <f>E100*F100</f>
        <v>0</v>
      </c>
    </row>
    <row r="101" spans="1:8" x14ac:dyDescent="0.2">
      <c r="C101" s="1" t="s">
        <v>36</v>
      </c>
    </row>
    <row r="102" spans="1:8" x14ac:dyDescent="0.2">
      <c r="A102" s="1">
        <v>32</v>
      </c>
      <c r="B102" s="25" t="s">
        <v>139</v>
      </c>
      <c r="C102" s="1" t="s">
        <v>140</v>
      </c>
      <c r="D102" s="1" t="s">
        <v>46</v>
      </c>
      <c r="E102" s="4">
        <v>15.66</v>
      </c>
      <c r="F102" s="6">
        <v>0</v>
      </c>
      <c r="G102" s="6">
        <f>E102*F102</f>
        <v>0</v>
      </c>
    </row>
    <row r="103" spans="1:8" x14ac:dyDescent="0.2">
      <c r="C103" s="1" t="s">
        <v>36</v>
      </c>
    </row>
    <row r="104" spans="1:8" x14ac:dyDescent="0.2">
      <c r="A104" s="1">
        <v>33</v>
      </c>
      <c r="B104" s="25" t="s">
        <v>141</v>
      </c>
      <c r="C104" s="1" t="s">
        <v>142</v>
      </c>
      <c r="D104" s="1" t="s">
        <v>46</v>
      </c>
      <c r="E104" s="4">
        <v>0.88</v>
      </c>
      <c r="F104" s="6">
        <v>0</v>
      </c>
      <c r="G104" s="6">
        <f>E104*F104</f>
        <v>0</v>
      </c>
    </row>
    <row r="105" spans="1:8" x14ac:dyDescent="0.2">
      <c r="C105" s="1" t="s">
        <v>143</v>
      </c>
    </row>
    <row r="106" spans="1:8" x14ac:dyDescent="0.2">
      <c r="A106" s="1">
        <v>34</v>
      </c>
      <c r="B106" s="25" t="s">
        <v>141</v>
      </c>
      <c r="C106" s="1" t="s">
        <v>142</v>
      </c>
      <c r="D106" s="1" t="s">
        <v>46</v>
      </c>
      <c r="E106" s="4">
        <v>0.86</v>
      </c>
      <c r="F106" s="6">
        <v>0</v>
      </c>
      <c r="G106" s="6">
        <f>E106*F106</f>
        <v>0</v>
      </c>
    </row>
    <row r="107" spans="1:8" x14ac:dyDescent="0.2">
      <c r="C107" s="1" t="s">
        <v>144</v>
      </c>
    </row>
    <row r="108" spans="1:8" x14ac:dyDescent="0.2">
      <c r="A108" s="1">
        <v>35</v>
      </c>
      <c r="B108" s="25" t="s">
        <v>145</v>
      </c>
      <c r="C108" s="1" t="s">
        <v>146</v>
      </c>
      <c r="D108" s="1" t="s">
        <v>46</v>
      </c>
      <c r="E108" s="4">
        <v>1.74</v>
      </c>
      <c r="F108" s="6">
        <v>0</v>
      </c>
      <c r="G108" s="6">
        <f>E108*F108</f>
        <v>0</v>
      </c>
    </row>
    <row r="109" spans="1:8" x14ac:dyDescent="0.2">
      <c r="C109" s="1" t="s">
        <v>147</v>
      </c>
    </row>
    <row r="110" spans="1:8" x14ac:dyDescent="0.2">
      <c r="A110" s="1">
        <v>36</v>
      </c>
      <c r="B110" s="25" t="s">
        <v>148</v>
      </c>
      <c r="C110" s="1" t="s">
        <v>149</v>
      </c>
      <c r="D110" s="1" t="s">
        <v>46</v>
      </c>
      <c r="E110" s="4">
        <v>1.74</v>
      </c>
      <c r="F110" s="6">
        <v>0</v>
      </c>
      <c r="G110" s="6">
        <f>E110*F110</f>
        <v>0</v>
      </c>
    </row>
    <row r="111" spans="1:8" x14ac:dyDescent="0.2">
      <c r="C111" s="1" t="s">
        <v>150</v>
      </c>
    </row>
    <row r="112" spans="1:8" x14ac:dyDescent="0.2">
      <c r="A112" s="39" t="s">
        <v>42</v>
      </c>
      <c r="B112" s="40"/>
      <c r="C112" s="40"/>
      <c r="D112" s="40"/>
      <c r="E112" s="41"/>
      <c r="F112" s="42"/>
      <c r="G112" s="43">
        <f>SUM(G84:G111)</f>
        <v>0</v>
      </c>
      <c r="H112" s="44">
        <f>SUM(H84:H111)</f>
        <v>1.277E-2</v>
      </c>
    </row>
    <row r="113" spans="1:8" x14ac:dyDescent="0.2">
      <c r="B113" s="36" t="s">
        <v>36</v>
      </c>
    </row>
    <row r="114" spans="1:8" x14ac:dyDescent="0.2">
      <c r="A114" s="36">
        <v>99</v>
      </c>
      <c r="B114" s="36" t="s">
        <v>151</v>
      </c>
    </row>
    <row r="116" spans="1:8" x14ac:dyDescent="0.2">
      <c r="A116" s="1">
        <v>37</v>
      </c>
      <c r="B116" s="25" t="s">
        <v>152</v>
      </c>
      <c r="C116" s="1" t="s">
        <v>153</v>
      </c>
      <c r="D116" s="1" t="s">
        <v>46</v>
      </c>
      <c r="E116" s="4">
        <v>4.8639999999999999</v>
      </c>
      <c r="F116" s="6">
        <v>0</v>
      </c>
      <c r="G116" s="6">
        <f>E116*F116</f>
        <v>0</v>
      </c>
    </row>
    <row r="118" spans="1:8" x14ac:dyDescent="0.2">
      <c r="A118" s="39" t="s">
        <v>42</v>
      </c>
      <c r="B118" s="40"/>
      <c r="C118" s="40"/>
      <c r="D118" s="40"/>
      <c r="E118" s="41"/>
      <c r="F118" s="42"/>
      <c r="G118" s="43">
        <f>SUM(G116:G117)</f>
        <v>0</v>
      </c>
      <c r="H118" s="44">
        <f>SUM(H116:H117)</f>
        <v>0</v>
      </c>
    </row>
    <row r="119" spans="1:8" x14ac:dyDescent="0.2">
      <c r="B119" s="36" t="s">
        <v>36</v>
      </c>
    </row>
    <row r="120" spans="1:8" x14ac:dyDescent="0.2">
      <c r="A120" s="36">
        <v>711</v>
      </c>
      <c r="B120" s="36" t="s">
        <v>154</v>
      </c>
    </row>
    <row r="122" spans="1:8" x14ac:dyDescent="0.2">
      <c r="A122" s="1">
        <v>38</v>
      </c>
      <c r="B122" s="25" t="s">
        <v>155</v>
      </c>
      <c r="C122" s="1" t="s">
        <v>156</v>
      </c>
      <c r="D122" s="1" t="s">
        <v>40</v>
      </c>
      <c r="E122" s="4">
        <v>1.22</v>
      </c>
      <c r="F122" s="6">
        <v>0</v>
      </c>
      <c r="G122" s="6">
        <f>E122*F122</f>
        <v>0</v>
      </c>
    </row>
    <row r="123" spans="1:8" x14ac:dyDescent="0.2">
      <c r="C123" s="1" t="s">
        <v>157</v>
      </c>
    </row>
    <row r="124" spans="1:8" x14ac:dyDescent="0.2">
      <c r="A124" s="1">
        <v>39</v>
      </c>
      <c r="B124" s="25" t="s">
        <v>158</v>
      </c>
      <c r="C124" s="1" t="s">
        <v>159</v>
      </c>
      <c r="D124" s="1" t="s">
        <v>40</v>
      </c>
      <c r="E124" s="4">
        <v>1.403</v>
      </c>
      <c r="F124" s="6">
        <v>0</v>
      </c>
      <c r="G124" s="6">
        <f>E124*F124</f>
        <v>0</v>
      </c>
      <c r="H124" s="4">
        <v>9.7000000000000005E-4</v>
      </c>
    </row>
    <row r="125" spans="1:8" x14ac:dyDescent="0.2">
      <c r="C125" s="1" t="s">
        <v>36</v>
      </c>
    </row>
    <row r="126" spans="1:8" x14ac:dyDescent="0.2">
      <c r="A126" s="1">
        <v>40</v>
      </c>
      <c r="B126" s="25" t="s">
        <v>160</v>
      </c>
      <c r="C126" s="1" t="s">
        <v>161</v>
      </c>
      <c r="D126" s="1" t="s">
        <v>46</v>
      </c>
      <c r="E126" s="4">
        <v>1E-3</v>
      </c>
      <c r="F126" s="6">
        <v>0</v>
      </c>
      <c r="G126" s="6">
        <f>E126*F126</f>
        <v>0</v>
      </c>
    </row>
    <row r="127" spans="1:8" x14ac:dyDescent="0.2">
      <c r="C127" s="1" t="s">
        <v>162</v>
      </c>
    </row>
    <row r="128" spans="1:8" x14ac:dyDescent="0.2">
      <c r="A128" s="39" t="s">
        <v>42</v>
      </c>
      <c r="B128" s="40"/>
      <c r="C128" s="40"/>
      <c r="D128" s="40"/>
      <c r="E128" s="41"/>
      <c r="F128" s="42"/>
      <c r="G128" s="43">
        <f>SUM(G122:G127)</f>
        <v>0</v>
      </c>
      <c r="H128" s="44">
        <f>SUM(H122:H127)</f>
        <v>9.7000000000000005E-4</v>
      </c>
    </row>
    <row r="129" spans="1:8" x14ac:dyDescent="0.2">
      <c r="B129" s="36" t="s">
        <v>36</v>
      </c>
    </row>
    <row r="130" spans="1:8" x14ac:dyDescent="0.2">
      <c r="A130" s="36">
        <v>713</v>
      </c>
      <c r="B130" s="36" t="s">
        <v>163</v>
      </c>
    </row>
    <row r="132" spans="1:8" x14ac:dyDescent="0.2">
      <c r="A132" s="1">
        <v>41</v>
      </c>
      <c r="B132" s="25" t="s">
        <v>164</v>
      </c>
      <c r="C132" s="1" t="s">
        <v>165</v>
      </c>
      <c r="D132" s="1" t="s">
        <v>40</v>
      </c>
      <c r="E132" s="4">
        <v>66.3</v>
      </c>
      <c r="F132" s="6">
        <v>0</v>
      </c>
      <c r="G132" s="6">
        <f>E132*F132</f>
        <v>0</v>
      </c>
      <c r="H132" s="4">
        <v>3.5139999999999998E-2</v>
      </c>
    </row>
    <row r="133" spans="1:8" x14ac:dyDescent="0.2">
      <c r="C133" s="1" t="s">
        <v>166</v>
      </c>
    </row>
    <row r="134" spans="1:8" x14ac:dyDescent="0.2">
      <c r="A134" s="1">
        <v>42</v>
      </c>
      <c r="B134" s="25" t="s">
        <v>167</v>
      </c>
      <c r="C134" s="1" t="s">
        <v>168</v>
      </c>
      <c r="D134" s="1" t="s">
        <v>40</v>
      </c>
      <c r="E134" s="4">
        <v>67.626000000000005</v>
      </c>
      <c r="F134" s="6">
        <v>0</v>
      </c>
      <c r="G134" s="6">
        <f>E134*F134</f>
        <v>0</v>
      </c>
      <c r="H134" s="4">
        <v>0.37870999999999999</v>
      </c>
    </row>
    <row r="135" spans="1:8" x14ac:dyDescent="0.2">
      <c r="C135" s="1" t="s">
        <v>36</v>
      </c>
    </row>
    <row r="136" spans="1:8" x14ac:dyDescent="0.2">
      <c r="A136" s="1">
        <v>43</v>
      </c>
      <c r="B136" s="25" t="s">
        <v>169</v>
      </c>
      <c r="C136" s="1" t="s">
        <v>170</v>
      </c>
      <c r="D136" s="1" t="s">
        <v>40</v>
      </c>
      <c r="E136" s="4">
        <v>53.8</v>
      </c>
      <c r="F136" s="6">
        <v>0</v>
      </c>
      <c r="G136" s="6">
        <f>E136*F136</f>
        <v>0</v>
      </c>
      <c r="H136" s="4">
        <v>1.6100000000000001E-3</v>
      </c>
    </row>
    <row r="137" spans="1:8" x14ac:dyDescent="0.2">
      <c r="C137" s="1" t="s">
        <v>171</v>
      </c>
    </row>
    <row r="138" spans="1:8" x14ac:dyDescent="0.2">
      <c r="A138" s="1">
        <v>44</v>
      </c>
      <c r="B138" s="25" t="s">
        <v>172</v>
      </c>
      <c r="C138" s="1" t="s">
        <v>173</v>
      </c>
      <c r="D138" s="1" t="s">
        <v>40</v>
      </c>
      <c r="E138" s="4">
        <v>54.875999999999998</v>
      </c>
      <c r="F138" s="6">
        <v>0</v>
      </c>
      <c r="G138" s="6">
        <f>E138*F138</f>
        <v>0</v>
      </c>
      <c r="H138" s="4">
        <v>0.32926</v>
      </c>
    </row>
    <row r="139" spans="1:8" x14ac:dyDescent="0.2">
      <c r="C139" s="1" t="s">
        <v>36</v>
      </c>
    </row>
    <row r="140" spans="1:8" x14ac:dyDescent="0.2">
      <c r="A140" s="1">
        <v>45</v>
      </c>
      <c r="B140" s="25" t="s">
        <v>174</v>
      </c>
      <c r="C140" s="1" t="s">
        <v>175</v>
      </c>
      <c r="D140" s="1" t="s">
        <v>40</v>
      </c>
      <c r="E140" s="4">
        <v>108.56</v>
      </c>
      <c r="F140" s="6">
        <v>0</v>
      </c>
      <c r="G140" s="6">
        <f>E140*F140</f>
        <v>0</v>
      </c>
      <c r="H140" s="4">
        <v>5.7540000000000001E-2</v>
      </c>
    </row>
    <row r="141" spans="1:8" x14ac:dyDescent="0.2">
      <c r="C141" s="1" t="s">
        <v>176</v>
      </c>
    </row>
    <row r="142" spans="1:8" x14ac:dyDescent="0.2">
      <c r="A142" s="1">
        <v>46</v>
      </c>
      <c r="B142" s="25" t="s">
        <v>177</v>
      </c>
      <c r="C142" s="1" t="s">
        <v>178</v>
      </c>
      <c r="D142" s="1" t="s">
        <v>84</v>
      </c>
      <c r="E142" s="4">
        <v>0.64500000000000002</v>
      </c>
      <c r="F142" s="6">
        <v>0</v>
      </c>
      <c r="G142" s="6">
        <f>E142*F142</f>
        <v>0</v>
      </c>
      <c r="H142" s="4">
        <v>9.6799999999999994E-3</v>
      </c>
    </row>
    <row r="143" spans="1:8" x14ac:dyDescent="0.2">
      <c r="C143" s="1" t="s">
        <v>179</v>
      </c>
    </row>
    <row r="144" spans="1:8" x14ac:dyDescent="0.2">
      <c r="A144" s="1">
        <v>47</v>
      </c>
      <c r="B144" s="25" t="s">
        <v>180</v>
      </c>
      <c r="C144" s="1" t="s">
        <v>181</v>
      </c>
      <c r="D144" s="1" t="s">
        <v>40</v>
      </c>
      <c r="E144" s="4">
        <v>50.49</v>
      </c>
      <c r="F144" s="6">
        <v>0</v>
      </c>
      <c r="G144" s="6">
        <f>E144*F144</f>
        <v>0</v>
      </c>
      <c r="H144" s="4">
        <v>8.8359999999999994E-2</v>
      </c>
    </row>
    <row r="145" spans="1:8" x14ac:dyDescent="0.2">
      <c r="C145" s="1" t="s">
        <v>36</v>
      </c>
    </row>
    <row r="146" spans="1:8" x14ac:dyDescent="0.2">
      <c r="A146" s="1">
        <v>48</v>
      </c>
      <c r="B146" s="25" t="s">
        <v>182</v>
      </c>
      <c r="C146" s="1" t="s">
        <v>183</v>
      </c>
      <c r="D146" s="1" t="s">
        <v>40</v>
      </c>
      <c r="E146" s="4">
        <v>4.2939999999999996</v>
      </c>
      <c r="F146" s="6">
        <v>0</v>
      </c>
      <c r="G146" s="6">
        <f>E146*F146</f>
        <v>0</v>
      </c>
      <c r="H146" s="4">
        <v>1.503E-2</v>
      </c>
    </row>
    <row r="147" spans="1:8" x14ac:dyDescent="0.2">
      <c r="C147" s="1" t="s">
        <v>36</v>
      </c>
    </row>
    <row r="148" spans="1:8" x14ac:dyDescent="0.2">
      <c r="A148" s="1">
        <v>49</v>
      </c>
      <c r="B148" s="25" t="s">
        <v>167</v>
      </c>
      <c r="C148" s="1" t="s">
        <v>168</v>
      </c>
      <c r="D148" s="1" t="s">
        <v>40</v>
      </c>
      <c r="E148" s="4">
        <v>43.043999999999997</v>
      </c>
      <c r="F148" s="6">
        <v>0</v>
      </c>
      <c r="G148" s="6">
        <f>E148*F148</f>
        <v>0</v>
      </c>
      <c r="H148" s="4">
        <v>0.24104999999999999</v>
      </c>
    </row>
    <row r="149" spans="1:8" x14ac:dyDescent="0.2">
      <c r="C149" s="1" t="s">
        <v>36</v>
      </c>
    </row>
    <row r="150" spans="1:8" x14ac:dyDescent="0.2">
      <c r="A150" s="1">
        <v>50</v>
      </c>
      <c r="B150" s="25" t="s">
        <v>184</v>
      </c>
      <c r="C150" s="1" t="s">
        <v>185</v>
      </c>
      <c r="D150" s="1" t="s">
        <v>40</v>
      </c>
      <c r="E150" s="4">
        <v>137.27000000000001</v>
      </c>
      <c r="F150" s="6">
        <v>0</v>
      </c>
      <c r="G150" s="6">
        <f>E150*F150</f>
        <v>0</v>
      </c>
      <c r="H150" s="4">
        <v>2.7449999999999999E-2</v>
      </c>
    </row>
    <row r="151" spans="1:8" x14ac:dyDescent="0.2">
      <c r="C151" s="1" t="s">
        <v>186</v>
      </c>
    </row>
    <row r="152" spans="1:8" x14ac:dyDescent="0.2">
      <c r="A152" s="1">
        <v>51</v>
      </c>
      <c r="B152" s="25" t="s">
        <v>187</v>
      </c>
      <c r="C152" s="1" t="s">
        <v>188</v>
      </c>
      <c r="D152" s="1" t="s">
        <v>46</v>
      </c>
      <c r="E152" s="4">
        <v>1.1839999999999999</v>
      </c>
      <c r="F152" s="6">
        <v>0</v>
      </c>
      <c r="G152" s="6">
        <f>E152*F152</f>
        <v>0</v>
      </c>
    </row>
    <row r="153" spans="1:8" x14ac:dyDescent="0.2">
      <c r="C153" s="1" t="s">
        <v>36</v>
      </c>
    </row>
    <row r="154" spans="1:8" x14ac:dyDescent="0.2">
      <c r="A154" s="39" t="s">
        <v>42</v>
      </c>
      <c r="B154" s="40"/>
      <c r="C154" s="40"/>
      <c r="D154" s="40"/>
      <c r="E154" s="41"/>
      <c r="F154" s="42"/>
      <c r="G154" s="43">
        <f>SUM(G132:G153)</f>
        <v>0</v>
      </c>
      <c r="H154" s="44">
        <f>SUM(H132:H153)</f>
        <v>1.1838299999999999</v>
      </c>
    </row>
    <row r="155" spans="1:8" x14ac:dyDescent="0.2">
      <c r="B155" s="36" t="s">
        <v>36</v>
      </c>
    </row>
    <row r="156" spans="1:8" x14ac:dyDescent="0.2">
      <c r="A156" s="36">
        <v>740</v>
      </c>
      <c r="B156" s="36" t="s">
        <v>189</v>
      </c>
    </row>
    <row r="158" spans="1:8" x14ac:dyDescent="0.2">
      <c r="A158" s="1">
        <v>52</v>
      </c>
      <c r="B158" s="25" t="s">
        <v>190</v>
      </c>
      <c r="C158" s="1" t="s">
        <v>191</v>
      </c>
      <c r="D158" s="1" t="s">
        <v>349</v>
      </c>
      <c r="E158" s="4">
        <v>1</v>
      </c>
      <c r="F158" s="6">
        <v>0</v>
      </c>
      <c r="G158" s="6">
        <f>E158*F158</f>
        <v>0</v>
      </c>
    </row>
    <row r="159" spans="1:8" x14ac:dyDescent="0.2">
      <c r="C159" s="1" t="s">
        <v>192</v>
      </c>
    </row>
    <row r="160" spans="1:8" x14ac:dyDescent="0.2">
      <c r="A160" s="39" t="s">
        <v>42</v>
      </c>
      <c r="B160" s="40"/>
      <c r="C160" s="40"/>
      <c r="D160" s="40"/>
      <c r="E160" s="41"/>
      <c r="F160" s="42"/>
      <c r="G160" s="43">
        <f>SUM(G158:G159)</f>
        <v>0</v>
      </c>
      <c r="H160" s="44">
        <f>SUM(H158:H159)</f>
        <v>0</v>
      </c>
    </row>
    <row r="161" spans="1:8" x14ac:dyDescent="0.2">
      <c r="B161" s="36" t="s">
        <v>36</v>
      </c>
    </row>
    <row r="162" spans="1:8" x14ac:dyDescent="0.2">
      <c r="A162" s="36">
        <v>762</v>
      </c>
      <c r="B162" s="36" t="s">
        <v>193</v>
      </c>
    </row>
    <row r="164" spans="1:8" x14ac:dyDescent="0.2">
      <c r="A164" s="1">
        <v>53</v>
      </c>
      <c r="B164" s="25" t="s">
        <v>194</v>
      </c>
      <c r="C164" s="1" t="s">
        <v>195</v>
      </c>
      <c r="D164" s="1" t="s">
        <v>40</v>
      </c>
      <c r="E164" s="4">
        <v>53.8</v>
      </c>
      <c r="F164" s="6">
        <v>0</v>
      </c>
      <c r="G164" s="6">
        <f>E164*F164</f>
        <v>0</v>
      </c>
    </row>
    <row r="165" spans="1:8" x14ac:dyDescent="0.2">
      <c r="C165" s="1" t="s">
        <v>196</v>
      </c>
    </row>
    <row r="166" spans="1:8" x14ac:dyDescent="0.2">
      <c r="A166" s="1">
        <v>54</v>
      </c>
      <c r="B166" s="25" t="s">
        <v>197</v>
      </c>
      <c r="C166" s="1" t="s">
        <v>198</v>
      </c>
      <c r="D166" s="1" t="s">
        <v>62</v>
      </c>
      <c r="E166" s="4">
        <v>4.5</v>
      </c>
      <c r="F166" s="6">
        <v>0</v>
      </c>
      <c r="G166" s="6">
        <f>E166*F166</f>
        <v>0</v>
      </c>
      <c r="H166" s="4">
        <v>7.6999999999999996E-4</v>
      </c>
    </row>
    <row r="167" spans="1:8" x14ac:dyDescent="0.2">
      <c r="C167" s="1" t="s">
        <v>199</v>
      </c>
    </row>
    <row r="168" spans="1:8" x14ac:dyDescent="0.2">
      <c r="A168" s="1">
        <v>55</v>
      </c>
      <c r="B168" s="25" t="s">
        <v>200</v>
      </c>
      <c r="C168" s="1" t="s">
        <v>201</v>
      </c>
      <c r="D168" s="1" t="s">
        <v>62</v>
      </c>
      <c r="E168" s="4">
        <v>20.6</v>
      </c>
      <c r="F168" s="6">
        <v>0</v>
      </c>
      <c r="G168" s="6">
        <f>E168*F168</f>
        <v>0</v>
      </c>
      <c r="H168" s="4">
        <v>0.14646999999999999</v>
      </c>
    </row>
    <row r="169" spans="1:8" x14ac:dyDescent="0.2">
      <c r="C169" s="1" t="s">
        <v>202</v>
      </c>
    </row>
    <row r="170" spans="1:8" x14ac:dyDescent="0.2">
      <c r="A170" s="1">
        <v>56</v>
      </c>
      <c r="B170" s="25" t="s">
        <v>203</v>
      </c>
      <c r="C170" s="1" t="s">
        <v>201</v>
      </c>
      <c r="D170" s="1" t="s">
        <v>62</v>
      </c>
      <c r="E170" s="4">
        <v>22.9</v>
      </c>
      <c r="F170" s="6">
        <v>0</v>
      </c>
      <c r="G170" s="6">
        <f>E170*F170</f>
        <v>0</v>
      </c>
      <c r="H170" s="4">
        <v>0.33571000000000001</v>
      </c>
    </row>
    <row r="171" spans="1:8" x14ac:dyDescent="0.2">
      <c r="C171" s="1" t="s">
        <v>204</v>
      </c>
    </row>
    <row r="172" spans="1:8" x14ac:dyDescent="0.2">
      <c r="A172" s="1">
        <v>57</v>
      </c>
      <c r="B172" s="25" t="s">
        <v>205</v>
      </c>
      <c r="C172" s="1" t="s">
        <v>206</v>
      </c>
      <c r="D172" s="1" t="s">
        <v>40</v>
      </c>
      <c r="E172" s="4">
        <v>3</v>
      </c>
      <c r="F172" s="6">
        <v>0</v>
      </c>
      <c r="G172" s="6">
        <f>E172*F172</f>
        <v>0</v>
      </c>
      <c r="H172" s="4">
        <v>5.1000000000000004E-4</v>
      </c>
    </row>
    <row r="173" spans="1:8" x14ac:dyDescent="0.2">
      <c r="C173" s="1" t="s">
        <v>207</v>
      </c>
    </row>
    <row r="174" spans="1:8" x14ac:dyDescent="0.2">
      <c r="A174" s="1">
        <v>58</v>
      </c>
      <c r="B174" s="25" t="s">
        <v>208</v>
      </c>
      <c r="C174" s="1" t="s">
        <v>209</v>
      </c>
      <c r="D174" s="1" t="s">
        <v>40</v>
      </c>
      <c r="E174" s="4">
        <v>0.67500000000000004</v>
      </c>
      <c r="F174" s="6">
        <v>0</v>
      </c>
      <c r="G174" s="6">
        <f>E174*F174</f>
        <v>0</v>
      </c>
      <c r="H174" s="4">
        <v>1.1E-4</v>
      </c>
    </row>
    <row r="175" spans="1:8" x14ac:dyDescent="0.2">
      <c r="C175" s="1" t="s">
        <v>210</v>
      </c>
    </row>
    <row r="176" spans="1:8" x14ac:dyDescent="0.2">
      <c r="A176" s="1">
        <v>59</v>
      </c>
      <c r="B176" s="25" t="s">
        <v>208</v>
      </c>
      <c r="C176" s="1" t="s">
        <v>211</v>
      </c>
      <c r="D176" s="1" t="s">
        <v>40</v>
      </c>
      <c r="E176" s="4">
        <v>0.67500000000000004</v>
      </c>
      <c r="F176" s="6">
        <v>0</v>
      </c>
      <c r="G176" s="6">
        <f>E176*F176</f>
        <v>0</v>
      </c>
      <c r="H176" s="4">
        <v>1.1E-4</v>
      </c>
    </row>
    <row r="177" spans="1:8" x14ac:dyDescent="0.2">
      <c r="C177" s="1" t="s">
        <v>212</v>
      </c>
    </row>
    <row r="178" spans="1:8" x14ac:dyDescent="0.2">
      <c r="A178" s="1">
        <v>60</v>
      </c>
      <c r="B178" s="25" t="s">
        <v>213</v>
      </c>
      <c r="C178" s="1" t="s">
        <v>214</v>
      </c>
      <c r="D178" s="1" t="s">
        <v>62</v>
      </c>
      <c r="E178" s="4">
        <v>7.8</v>
      </c>
      <c r="F178" s="6">
        <v>0</v>
      </c>
      <c r="G178" s="6">
        <f>E178*F178</f>
        <v>0</v>
      </c>
      <c r="H178" s="4">
        <v>4.1110000000000001E-2</v>
      </c>
    </row>
    <row r="179" spans="1:8" x14ac:dyDescent="0.2">
      <c r="C179" s="1" t="s">
        <v>215</v>
      </c>
    </row>
    <row r="180" spans="1:8" x14ac:dyDescent="0.2">
      <c r="A180" s="1">
        <v>61</v>
      </c>
      <c r="B180" s="25" t="s">
        <v>216</v>
      </c>
      <c r="C180" s="1" t="s">
        <v>217</v>
      </c>
      <c r="D180" s="1" t="s">
        <v>40</v>
      </c>
      <c r="E180" s="4">
        <v>1.56</v>
      </c>
      <c r="F180" s="6">
        <v>0</v>
      </c>
      <c r="G180" s="6">
        <f>E180*F180</f>
        <v>0</v>
      </c>
    </row>
    <row r="181" spans="1:8" x14ac:dyDescent="0.2">
      <c r="C181" s="1" t="s">
        <v>36</v>
      </c>
    </row>
    <row r="182" spans="1:8" x14ac:dyDescent="0.2">
      <c r="A182" s="1">
        <v>62</v>
      </c>
      <c r="B182" s="25" t="s">
        <v>218</v>
      </c>
      <c r="C182" s="1" t="s">
        <v>219</v>
      </c>
      <c r="D182" s="1" t="s">
        <v>54</v>
      </c>
      <c r="E182" s="4">
        <v>1</v>
      </c>
      <c r="F182" s="6">
        <v>0</v>
      </c>
      <c r="G182" s="6">
        <f>E182*F182</f>
        <v>0</v>
      </c>
      <c r="H182" s="4">
        <v>0.2</v>
      </c>
    </row>
    <row r="183" spans="1:8" x14ac:dyDescent="0.2">
      <c r="C183" s="1" t="s">
        <v>220</v>
      </c>
    </row>
    <row r="184" spans="1:8" x14ac:dyDescent="0.2">
      <c r="A184" s="1">
        <v>63</v>
      </c>
      <c r="B184" s="25" t="s">
        <v>221</v>
      </c>
      <c r="C184" s="1" t="s">
        <v>222</v>
      </c>
      <c r="D184" s="1" t="s">
        <v>62</v>
      </c>
      <c r="E184" s="4">
        <v>2.85</v>
      </c>
      <c r="F184" s="6">
        <v>0</v>
      </c>
      <c r="G184" s="6">
        <f>E184*F184</f>
        <v>0</v>
      </c>
      <c r="H184" s="4">
        <v>9.6600000000000002E-3</v>
      </c>
    </row>
    <row r="185" spans="1:8" x14ac:dyDescent="0.2">
      <c r="C185" s="1" t="s">
        <v>223</v>
      </c>
    </row>
    <row r="186" spans="1:8" x14ac:dyDescent="0.2">
      <c r="A186" s="1">
        <v>64</v>
      </c>
      <c r="B186" s="25" t="s">
        <v>218</v>
      </c>
      <c r="C186" s="1" t="s">
        <v>224</v>
      </c>
      <c r="D186" s="1" t="s">
        <v>62</v>
      </c>
      <c r="E186" s="4">
        <v>2.85</v>
      </c>
      <c r="F186" s="6">
        <v>0</v>
      </c>
      <c r="G186" s="6">
        <f>E186*F186</f>
        <v>0</v>
      </c>
      <c r="H186" s="4">
        <v>7.1249999999999994E-2</v>
      </c>
    </row>
    <row r="187" spans="1:8" x14ac:dyDescent="0.2">
      <c r="C187" s="1" t="s">
        <v>225</v>
      </c>
    </row>
    <row r="188" spans="1:8" x14ac:dyDescent="0.2">
      <c r="A188" s="1">
        <v>65</v>
      </c>
      <c r="B188" s="25" t="s">
        <v>226</v>
      </c>
      <c r="C188" s="1" t="s">
        <v>227</v>
      </c>
      <c r="D188" s="1" t="s">
        <v>54</v>
      </c>
      <c r="E188" s="4">
        <v>63</v>
      </c>
      <c r="F188" s="6">
        <v>0</v>
      </c>
      <c r="G188" s="6">
        <f>E188*F188</f>
        <v>0</v>
      </c>
    </row>
    <row r="189" spans="1:8" x14ac:dyDescent="0.2">
      <c r="C189" s="1" t="s">
        <v>36</v>
      </c>
    </row>
    <row r="190" spans="1:8" x14ac:dyDescent="0.2">
      <c r="A190" s="1">
        <v>66</v>
      </c>
      <c r="B190" s="25" t="s">
        <v>228</v>
      </c>
      <c r="C190" s="1" t="s">
        <v>229</v>
      </c>
      <c r="D190" s="1" t="s">
        <v>54</v>
      </c>
      <c r="E190" s="4">
        <v>48</v>
      </c>
      <c r="F190" s="6">
        <v>0</v>
      </c>
      <c r="G190" s="6">
        <f>E190*F190</f>
        <v>0</v>
      </c>
      <c r="H190" s="4">
        <v>0.1416</v>
      </c>
    </row>
    <row r="191" spans="1:8" x14ac:dyDescent="0.2">
      <c r="C191" s="1" t="s">
        <v>230</v>
      </c>
    </row>
    <row r="192" spans="1:8" x14ac:dyDescent="0.2">
      <c r="A192" s="1">
        <v>67</v>
      </c>
      <c r="B192" s="25" t="s">
        <v>231</v>
      </c>
      <c r="C192" s="1" t="s">
        <v>232</v>
      </c>
      <c r="D192" s="1" t="s">
        <v>54</v>
      </c>
      <c r="E192" s="4">
        <v>15</v>
      </c>
      <c r="F192" s="6">
        <v>0</v>
      </c>
      <c r="G192" s="6">
        <f>E192*F192</f>
        <v>0</v>
      </c>
      <c r="H192" s="4">
        <v>1.4999999999999999E-2</v>
      </c>
    </row>
    <row r="193" spans="1:8" x14ac:dyDescent="0.2">
      <c r="C193" s="1" t="s">
        <v>233</v>
      </c>
    </row>
    <row r="194" spans="1:8" x14ac:dyDescent="0.2">
      <c r="A194" s="1">
        <v>68</v>
      </c>
      <c r="B194" s="25" t="s">
        <v>234</v>
      </c>
      <c r="C194" s="1" t="s">
        <v>235</v>
      </c>
      <c r="D194" s="1" t="s">
        <v>40</v>
      </c>
      <c r="E194" s="4">
        <v>53.8</v>
      </c>
      <c r="F194" s="6">
        <v>0</v>
      </c>
      <c r="G194" s="6">
        <f>E194*F194</f>
        <v>0</v>
      </c>
      <c r="H194" s="4">
        <v>0.44439000000000001</v>
      </c>
    </row>
    <row r="195" spans="1:8" x14ac:dyDescent="0.2">
      <c r="C195" s="1" t="s">
        <v>236</v>
      </c>
    </row>
    <row r="196" spans="1:8" x14ac:dyDescent="0.2">
      <c r="A196" s="1">
        <v>69</v>
      </c>
      <c r="B196" s="25" t="s">
        <v>237</v>
      </c>
      <c r="C196" s="1" t="s">
        <v>235</v>
      </c>
      <c r="D196" s="1" t="s">
        <v>40</v>
      </c>
      <c r="E196" s="4">
        <v>107.6</v>
      </c>
      <c r="F196" s="6">
        <v>0</v>
      </c>
      <c r="G196" s="6">
        <f>E196*F196</f>
        <v>0</v>
      </c>
      <c r="H196" s="4">
        <v>1.7173</v>
      </c>
    </row>
    <row r="197" spans="1:8" x14ac:dyDescent="0.2">
      <c r="C197" s="1" t="s">
        <v>238</v>
      </c>
    </row>
    <row r="198" spans="1:8" x14ac:dyDescent="0.2">
      <c r="A198" s="1">
        <v>70</v>
      </c>
      <c r="B198" s="25" t="s">
        <v>239</v>
      </c>
      <c r="C198" s="1" t="s">
        <v>240</v>
      </c>
      <c r="D198" s="1" t="s">
        <v>84</v>
      </c>
      <c r="E198" s="4">
        <v>3.3359999999999999</v>
      </c>
      <c r="F198" s="6">
        <v>0</v>
      </c>
      <c r="G198" s="6">
        <f>E198*F198</f>
        <v>0</v>
      </c>
      <c r="H198" s="4">
        <v>9.8399999999999998E-3</v>
      </c>
    </row>
    <row r="199" spans="1:8" x14ac:dyDescent="0.2">
      <c r="C199" s="1" t="s">
        <v>241</v>
      </c>
    </row>
    <row r="200" spans="1:8" x14ac:dyDescent="0.2">
      <c r="A200" s="1">
        <v>71</v>
      </c>
      <c r="B200" s="25" t="s">
        <v>242</v>
      </c>
      <c r="C200" s="1" t="s">
        <v>243</v>
      </c>
      <c r="D200" s="1" t="s">
        <v>54</v>
      </c>
      <c r="E200" s="4">
        <v>9</v>
      </c>
      <c r="F200" s="6">
        <v>0</v>
      </c>
      <c r="G200" s="6">
        <f>E200*F200</f>
        <v>0</v>
      </c>
      <c r="H200" s="4">
        <v>1.5299999999999999E-3</v>
      </c>
    </row>
    <row r="201" spans="1:8" x14ac:dyDescent="0.2">
      <c r="C201" s="1" t="s">
        <v>244</v>
      </c>
    </row>
    <row r="202" spans="1:8" x14ac:dyDescent="0.2">
      <c r="A202" s="1">
        <v>72</v>
      </c>
      <c r="B202" s="25" t="s">
        <v>245</v>
      </c>
      <c r="C202" s="1" t="s">
        <v>246</v>
      </c>
      <c r="D202" s="1" t="s">
        <v>46</v>
      </c>
      <c r="E202" s="4">
        <v>3.1349999999999998</v>
      </c>
      <c r="F202" s="6">
        <v>0</v>
      </c>
      <c r="G202" s="6">
        <f>E202*F202</f>
        <v>0</v>
      </c>
    </row>
    <row r="203" spans="1:8" x14ac:dyDescent="0.2">
      <c r="C203" s="1" t="s">
        <v>36</v>
      </c>
    </row>
    <row r="204" spans="1:8" x14ac:dyDescent="0.2">
      <c r="A204" s="39" t="s">
        <v>42</v>
      </c>
      <c r="B204" s="40"/>
      <c r="C204" s="40"/>
      <c r="D204" s="40"/>
      <c r="E204" s="41"/>
      <c r="F204" s="42"/>
      <c r="G204" s="43">
        <f>SUM(G164:G203)</f>
        <v>0</v>
      </c>
      <c r="H204" s="44">
        <f>SUM(H164:H203)</f>
        <v>3.1353599999999999</v>
      </c>
    </row>
    <row r="205" spans="1:8" x14ac:dyDescent="0.2">
      <c r="B205" s="36" t="s">
        <v>36</v>
      </c>
    </row>
    <row r="206" spans="1:8" x14ac:dyDescent="0.2">
      <c r="A206" s="36">
        <v>764</v>
      </c>
      <c r="B206" s="36" t="s">
        <v>247</v>
      </c>
    </row>
    <row r="208" spans="1:8" x14ac:dyDescent="0.2">
      <c r="A208" s="1">
        <v>73</v>
      </c>
      <c r="B208" s="25" t="s">
        <v>248</v>
      </c>
      <c r="C208" s="1" t="s">
        <v>249</v>
      </c>
      <c r="D208" s="1" t="s">
        <v>40</v>
      </c>
      <c r="E208" s="4">
        <v>3</v>
      </c>
      <c r="F208" s="6">
        <v>0</v>
      </c>
      <c r="G208" s="6">
        <f>E208*F208</f>
        <v>0</v>
      </c>
    </row>
    <row r="209" spans="1:8" x14ac:dyDescent="0.2">
      <c r="C209" s="1" t="s">
        <v>36</v>
      </c>
    </row>
    <row r="210" spans="1:8" x14ac:dyDescent="0.2">
      <c r="A210" s="1">
        <v>74</v>
      </c>
      <c r="B210" s="25" t="s">
        <v>250</v>
      </c>
      <c r="C210" s="1" t="s">
        <v>251</v>
      </c>
      <c r="D210" s="1" t="s">
        <v>54</v>
      </c>
      <c r="E210" s="4">
        <v>2</v>
      </c>
      <c r="F210" s="6">
        <v>0</v>
      </c>
      <c r="G210" s="6">
        <f>E210*F210</f>
        <v>0</v>
      </c>
    </row>
    <row r="211" spans="1:8" x14ac:dyDescent="0.2">
      <c r="C211" s="1" t="s">
        <v>36</v>
      </c>
    </row>
    <row r="212" spans="1:8" x14ac:dyDescent="0.2">
      <c r="A212" s="1">
        <v>75</v>
      </c>
      <c r="B212" s="25" t="s">
        <v>252</v>
      </c>
      <c r="C212" s="1" t="s">
        <v>253</v>
      </c>
      <c r="D212" s="1" t="s">
        <v>54</v>
      </c>
      <c r="E212" s="4">
        <v>2</v>
      </c>
      <c r="F212" s="6">
        <v>0</v>
      </c>
      <c r="G212" s="6">
        <f>E212*F212</f>
        <v>0</v>
      </c>
    </row>
    <row r="213" spans="1:8" x14ac:dyDescent="0.2">
      <c r="C213" s="1" t="s">
        <v>350</v>
      </c>
    </row>
    <row r="214" spans="1:8" x14ac:dyDescent="0.2">
      <c r="A214" s="39" t="s">
        <v>42</v>
      </c>
      <c r="B214" s="40"/>
      <c r="C214" s="40"/>
      <c r="D214" s="40"/>
      <c r="E214" s="41"/>
      <c r="F214" s="42"/>
      <c r="G214" s="43">
        <f>SUM(G208:G213)</f>
        <v>0</v>
      </c>
      <c r="H214" s="44">
        <f>SUM(H208:H213)</f>
        <v>0</v>
      </c>
    </row>
    <row r="215" spans="1:8" x14ac:dyDescent="0.2">
      <c r="B215" s="36" t="s">
        <v>36</v>
      </c>
    </row>
    <row r="216" spans="1:8" x14ac:dyDescent="0.2">
      <c r="A216" s="36">
        <v>766</v>
      </c>
      <c r="B216" s="36" t="s">
        <v>254</v>
      </c>
    </row>
    <row r="218" spans="1:8" x14ac:dyDescent="0.2">
      <c r="A218" s="1">
        <v>76</v>
      </c>
      <c r="B218" s="25" t="s">
        <v>255</v>
      </c>
      <c r="C218" s="1" t="s">
        <v>256</v>
      </c>
      <c r="D218" s="1" t="s">
        <v>54</v>
      </c>
      <c r="E218" s="4">
        <v>2</v>
      </c>
      <c r="F218" s="6">
        <v>0</v>
      </c>
      <c r="G218" s="6">
        <f>E218*F218</f>
        <v>0</v>
      </c>
      <c r="H218" s="4">
        <v>7.3000000000000001E-3</v>
      </c>
    </row>
    <row r="219" spans="1:8" x14ac:dyDescent="0.2">
      <c r="C219" s="1" t="s">
        <v>257</v>
      </c>
    </row>
    <row r="220" spans="1:8" x14ac:dyDescent="0.2">
      <c r="A220" s="1">
        <v>77</v>
      </c>
      <c r="B220" s="25" t="s">
        <v>258</v>
      </c>
      <c r="C220" s="1" t="s">
        <v>259</v>
      </c>
      <c r="D220" s="1" t="s">
        <v>54</v>
      </c>
      <c r="E220" s="4">
        <v>2</v>
      </c>
      <c r="F220" s="6">
        <v>0</v>
      </c>
      <c r="G220" s="6">
        <f>E220*F220</f>
        <v>0</v>
      </c>
      <c r="H220" s="4">
        <v>1.6E-2</v>
      </c>
    </row>
    <row r="221" spans="1:8" x14ac:dyDescent="0.2">
      <c r="C221" s="1" t="s">
        <v>36</v>
      </c>
    </row>
    <row r="222" spans="1:8" x14ac:dyDescent="0.2">
      <c r="A222" s="1">
        <v>78</v>
      </c>
      <c r="B222" s="25" t="s">
        <v>260</v>
      </c>
      <c r="C222" s="1" t="s">
        <v>261</v>
      </c>
      <c r="D222" s="1" t="s">
        <v>54</v>
      </c>
      <c r="E222" s="4">
        <v>2</v>
      </c>
      <c r="F222" s="6">
        <v>0</v>
      </c>
      <c r="G222" s="6">
        <f>E222*F222</f>
        <v>0</v>
      </c>
      <c r="H222" s="4">
        <v>3.9E-2</v>
      </c>
    </row>
    <row r="223" spans="1:8" x14ac:dyDescent="0.2">
      <c r="C223" s="1" t="s">
        <v>36</v>
      </c>
    </row>
    <row r="224" spans="1:8" x14ac:dyDescent="0.2">
      <c r="A224" s="1">
        <v>79</v>
      </c>
      <c r="B224" s="25" t="s">
        <v>262</v>
      </c>
      <c r="C224" s="1" t="s">
        <v>263</v>
      </c>
      <c r="D224" s="1" t="s">
        <v>54</v>
      </c>
      <c r="E224" s="4">
        <v>1</v>
      </c>
      <c r="F224" s="6">
        <v>0</v>
      </c>
      <c r="G224" s="6">
        <f>E224*F224</f>
        <v>0</v>
      </c>
    </row>
    <row r="225" spans="1:8" x14ac:dyDescent="0.2">
      <c r="C225" s="1" t="s">
        <v>264</v>
      </c>
    </row>
    <row r="226" spans="1:8" x14ac:dyDescent="0.2">
      <c r="A226" s="1">
        <v>80</v>
      </c>
      <c r="B226" s="25" t="s">
        <v>265</v>
      </c>
      <c r="C226" s="1" t="s">
        <v>266</v>
      </c>
      <c r="D226" s="1" t="s">
        <v>54</v>
      </c>
      <c r="E226" s="4">
        <v>1</v>
      </c>
      <c r="F226" s="6">
        <v>0</v>
      </c>
      <c r="G226" s="6">
        <f>E226*F226</f>
        <v>0</v>
      </c>
      <c r="H226" s="4">
        <v>3.7999999999999999E-2</v>
      </c>
    </row>
    <row r="227" spans="1:8" x14ac:dyDescent="0.2">
      <c r="C227" s="1" t="s">
        <v>267</v>
      </c>
    </row>
    <row r="228" spans="1:8" x14ac:dyDescent="0.2">
      <c r="A228" s="1">
        <v>81</v>
      </c>
      <c r="B228" s="25" t="s">
        <v>268</v>
      </c>
      <c r="C228" s="1" t="s">
        <v>269</v>
      </c>
      <c r="D228" s="1" t="s">
        <v>54</v>
      </c>
      <c r="E228" s="4">
        <v>1</v>
      </c>
      <c r="F228" s="6">
        <v>0</v>
      </c>
      <c r="G228" s="6">
        <f>E228*F228</f>
        <v>0</v>
      </c>
      <c r="H228" s="4">
        <v>1.0000000000000001E-5</v>
      </c>
    </row>
    <row r="229" spans="1:8" x14ac:dyDescent="0.2">
      <c r="C229" s="1" t="s">
        <v>36</v>
      </c>
    </row>
    <row r="230" spans="1:8" x14ac:dyDescent="0.2">
      <c r="A230" s="1">
        <v>82</v>
      </c>
      <c r="B230" s="25" t="s">
        <v>270</v>
      </c>
      <c r="C230" s="1" t="s">
        <v>271</v>
      </c>
      <c r="D230" s="1" t="s">
        <v>54</v>
      </c>
      <c r="E230" s="4">
        <v>1</v>
      </c>
      <c r="F230" s="6">
        <v>0</v>
      </c>
      <c r="G230" s="6">
        <f>E230*F230</f>
        <v>0</v>
      </c>
      <c r="H230" s="4">
        <v>1.23E-3</v>
      </c>
    </row>
    <row r="231" spans="1:8" x14ac:dyDescent="0.2">
      <c r="C231" s="1" t="s">
        <v>36</v>
      </c>
    </row>
    <row r="232" spans="1:8" x14ac:dyDescent="0.2">
      <c r="A232" s="1">
        <v>83</v>
      </c>
      <c r="B232" s="25" t="s">
        <v>272</v>
      </c>
      <c r="C232" s="1" t="s">
        <v>273</v>
      </c>
      <c r="D232" s="1" t="s">
        <v>54</v>
      </c>
      <c r="E232" s="4">
        <v>1</v>
      </c>
      <c r="F232" s="6">
        <v>0</v>
      </c>
      <c r="G232" s="6">
        <f>E232*F232</f>
        <v>0</v>
      </c>
    </row>
    <row r="233" spans="1:8" x14ac:dyDescent="0.2">
      <c r="C233" s="1" t="s">
        <v>36</v>
      </c>
    </row>
    <row r="234" spans="1:8" x14ac:dyDescent="0.2">
      <c r="A234" s="1">
        <v>84</v>
      </c>
      <c r="B234" s="25" t="s">
        <v>274</v>
      </c>
      <c r="C234" s="1" t="s">
        <v>275</v>
      </c>
      <c r="D234" s="1" t="s">
        <v>54</v>
      </c>
      <c r="E234" s="4">
        <v>1</v>
      </c>
      <c r="F234" s="6">
        <v>0</v>
      </c>
      <c r="G234" s="6">
        <f>E234*F234</f>
        <v>0</v>
      </c>
      <c r="H234" s="4">
        <v>2.3E-3</v>
      </c>
    </row>
    <row r="235" spans="1:8" x14ac:dyDescent="0.2">
      <c r="C235" s="1" t="s">
        <v>36</v>
      </c>
    </row>
    <row r="236" spans="1:8" x14ac:dyDescent="0.2">
      <c r="A236" s="1">
        <v>85</v>
      </c>
      <c r="B236" s="25" t="s">
        <v>276</v>
      </c>
      <c r="C236" s="1" t="s">
        <v>277</v>
      </c>
      <c r="D236" s="1" t="s">
        <v>46</v>
      </c>
      <c r="E236" s="4">
        <v>0.104</v>
      </c>
      <c r="F236" s="6">
        <v>0</v>
      </c>
      <c r="G236" s="6">
        <f>E236*F236</f>
        <v>0</v>
      </c>
    </row>
    <row r="237" spans="1:8" x14ac:dyDescent="0.2">
      <c r="C237" s="1" t="s">
        <v>36</v>
      </c>
    </row>
    <row r="238" spans="1:8" x14ac:dyDescent="0.2">
      <c r="A238" s="39" t="s">
        <v>42</v>
      </c>
      <c r="B238" s="40"/>
      <c r="C238" s="40"/>
      <c r="D238" s="40"/>
      <c r="E238" s="41"/>
      <c r="F238" s="42"/>
      <c r="G238" s="43">
        <f>SUM(G218:G237)</f>
        <v>0</v>
      </c>
      <c r="H238" s="44">
        <f>SUM(H218:H237)</f>
        <v>0.10383999999999999</v>
      </c>
    </row>
    <row r="239" spans="1:8" x14ac:dyDescent="0.2">
      <c r="B239" s="36" t="s">
        <v>36</v>
      </c>
    </row>
    <row r="240" spans="1:8" x14ac:dyDescent="0.2">
      <c r="A240" s="36">
        <v>767</v>
      </c>
      <c r="B240" s="36" t="s">
        <v>278</v>
      </c>
    </row>
    <row r="242" spans="1:8" x14ac:dyDescent="0.2">
      <c r="A242" s="1">
        <v>86</v>
      </c>
      <c r="B242" s="25" t="s">
        <v>279</v>
      </c>
      <c r="C242" s="1" t="s">
        <v>280</v>
      </c>
      <c r="D242" s="1" t="s">
        <v>40</v>
      </c>
      <c r="E242" s="4">
        <v>1.08</v>
      </c>
      <c r="F242" s="6">
        <v>0</v>
      </c>
      <c r="G242" s="6">
        <f>E242*F242</f>
        <v>0</v>
      </c>
      <c r="H242" s="4">
        <v>4.0999999999999999E-4</v>
      </c>
    </row>
    <row r="243" spans="1:8" x14ac:dyDescent="0.2">
      <c r="C243" s="1" t="s">
        <v>36</v>
      </c>
    </row>
    <row r="244" spans="1:8" x14ac:dyDescent="0.2">
      <c r="A244" s="1">
        <v>87</v>
      </c>
      <c r="B244" s="25" t="s">
        <v>281</v>
      </c>
      <c r="C244" s="1" t="s">
        <v>282</v>
      </c>
      <c r="D244" s="1" t="s">
        <v>40</v>
      </c>
      <c r="E244" s="4">
        <v>1.08</v>
      </c>
      <c r="F244" s="6">
        <v>0</v>
      </c>
      <c r="G244" s="6">
        <f>E244*F244</f>
        <v>0</v>
      </c>
      <c r="H244" s="4">
        <v>3.78E-2</v>
      </c>
    </row>
    <row r="245" spans="1:8" x14ac:dyDescent="0.2">
      <c r="C245" s="1" t="s">
        <v>36</v>
      </c>
    </row>
    <row r="246" spans="1:8" x14ac:dyDescent="0.2">
      <c r="A246" s="1">
        <v>88</v>
      </c>
      <c r="B246" s="25" t="s">
        <v>283</v>
      </c>
      <c r="C246" s="1" t="s">
        <v>284</v>
      </c>
      <c r="D246" s="1" t="s">
        <v>50</v>
      </c>
      <c r="E246" s="4">
        <v>38.47</v>
      </c>
      <c r="F246" s="6">
        <v>0</v>
      </c>
      <c r="G246" s="6">
        <f>E246*F246</f>
        <v>0</v>
      </c>
      <c r="H246" s="4">
        <v>2.31E-3</v>
      </c>
    </row>
    <row r="247" spans="1:8" x14ac:dyDescent="0.2">
      <c r="C247" s="1" t="s">
        <v>36</v>
      </c>
    </row>
    <row r="248" spans="1:8" x14ac:dyDescent="0.2">
      <c r="A248" s="1">
        <v>89</v>
      </c>
      <c r="B248" s="25" t="s">
        <v>285</v>
      </c>
      <c r="C248" s="1" t="s">
        <v>49</v>
      </c>
      <c r="D248" s="1" t="s">
        <v>50</v>
      </c>
      <c r="E248" s="4">
        <v>38.47</v>
      </c>
      <c r="F248" s="6">
        <v>0</v>
      </c>
      <c r="G248" s="6">
        <f>E248*F248</f>
        <v>0</v>
      </c>
      <c r="H248" s="4">
        <v>3.8469999999999997E-2</v>
      </c>
    </row>
    <row r="249" spans="1:8" x14ac:dyDescent="0.2">
      <c r="C249" s="1" t="s">
        <v>286</v>
      </c>
    </row>
    <row r="250" spans="1:8" x14ac:dyDescent="0.2">
      <c r="A250" s="1">
        <v>90</v>
      </c>
      <c r="B250" s="25" t="s">
        <v>287</v>
      </c>
      <c r="C250" s="1" t="s">
        <v>288</v>
      </c>
      <c r="D250" s="1" t="s">
        <v>50</v>
      </c>
      <c r="E250" s="4">
        <v>68.599999999999994</v>
      </c>
      <c r="F250" s="6">
        <v>0</v>
      </c>
      <c r="G250" s="6">
        <f>E250*F250</f>
        <v>0</v>
      </c>
      <c r="H250" s="4">
        <v>4.1200000000000004E-3</v>
      </c>
    </row>
    <row r="251" spans="1:8" x14ac:dyDescent="0.2">
      <c r="C251" s="1" t="s">
        <v>36</v>
      </c>
    </row>
    <row r="252" spans="1:8" x14ac:dyDescent="0.2">
      <c r="A252" s="1">
        <v>91</v>
      </c>
      <c r="B252" s="25" t="s">
        <v>289</v>
      </c>
      <c r="C252" s="1" t="s">
        <v>49</v>
      </c>
      <c r="D252" s="1" t="s">
        <v>50</v>
      </c>
      <c r="E252" s="4">
        <v>68.599999999999994</v>
      </c>
      <c r="F252" s="6">
        <v>0</v>
      </c>
      <c r="G252" s="6">
        <f>E252*F252</f>
        <v>0</v>
      </c>
      <c r="H252" s="4">
        <v>6.8599999999999994E-2</v>
      </c>
    </row>
    <row r="253" spans="1:8" x14ac:dyDescent="0.2">
      <c r="C253" s="1" t="s">
        <v>290</v>
      </c>
    </row>
    <row r="254" spans="1:8" x14ac:dyDescent="0.2">
      <c r="A254" s="1">
        <v>92</v>
      </c>
      <c r="B254" s="25" t="s">
        <v>291</v>
      </c>
      <c r="C254" s="1" t="s">
        <v>292</v>
      </c>
      <c r="D254" s="1" t="s">
        <v>46</v>
      </c>
      <c r="E254" s="4">
        <v>0.152</v>
      </c>
      <c r="F254" s="6">
        <v>0</v>
      </c>
      <c r="G254" s="6">
        <f>E254*F254</f>
        <v>0</v>
      </c>
    </row>
    <row r="255" spans="1:8" x14ac:dyDescent="0.2">
      <c r="C255" s="1" t="s">
        <v>36</v>
      </c>
    </row>
    <row r="256" spans="1:8" x14ac:dyDescent="0.2">
      <c r="A256" s="39" t="s">
        <v>42</v>
      </c>
      <c r="B256" s="40"/>
      <c r="C256" s="40"/>
      <c r="D256" s="40"/>
      <c r="E256" s="41"/>
      <c r="F256" s="42"/>
      <c r="G256" s="43">
        <f>SUM(G242:G255)</f>
        <v>0</v>
      </c>
      <c r="H256" s="44">
        <f>SUM(H242:H255)</f>
        <v>0.15171000000000001</v>
      </c>
    </row>
    <row r="257" spans="1:8" x14ac:dyDescent="0.2">
      <c r="B257" s="36" t="s">
        <v>36</v>
      </c>
    </row>
    <row r="258" spans="1:8" x14ac:dyDescent="0.2">
      <c r="A258" s="36">
        <v>776</v>
      </c>
      <c r="B258" s="36" t="s">
        <v>293</v>
      </c>
    </row>
    <row r="260" spans="1:8" x14ac:dyDescent="0.2">
      <c r="A260" s="1">
        <v>93</v>
      </c>
      <c r="B260" s="25" t="s">
        <v>294</v>
      </c>
      <c r="C260" s="1" t="s">
        <v>295</v>
      </c>
      <c r="D260" s="1" t="s">
        <v>40</v>
      </c>
      <c r="E260" s="4">
        <v>53.8</v>
      </c>
      <c r="F260" s="6">
        <v>0</v>
      </c>
      <c r="G260" s="6">
        <f>E260*F260</f>
        <v>0</v>
      </c>
      <c r="H260" s="4">
        <v>1.9910000000000001E-2</v>
      </c>
    </row>
    <row r="262" spans="1:8" x14ac:dyDescent="0.2">
      <c r="A262" s="1">
        <v>94</v>
      </c>
      <c r="B262" s="25" t="s">
        <v>296</v>
      </c>
      <c r="C262" s="1" t="s">
        <v>297</v>
      </c>
      <c r="D262" s="1" t="s">
        <v>40</v>
      </c>
      <c r="E262" s="4">
        <v>56.49</v>
      </c>
      <c r="F262" s="6">
        <v>0</v>
      </c>
      <c r="G262" s="6">
        <f>E262*F262</f>
        <v>0</v>
      </c>
      <c r="H262" s="4">
        <v>0.18359</v>
      </c>
    </row>
    <row r="263" spans="1:8" x14ac:dyDescent="0.2">
      <c r="C263" s="1" t="s">
        <v>36</v>
      </c>
    </row>
    <row r="264" spans="1:8" x14ac:dyDescent="0.2">
      <c r="A264" s="1">
        <v>95</v>
      </c>
      <c r="B264" s="25" t="s">
        <v>298</v>
      </c>
      <c r="C264" s="1" t="s">
        <v>299</v>
      </c>
      <c r="D264" s="1" t="s">
        <v>62</v>
      </c>
      <c r="E264" s="4">
        <v>33.64</v>
      </c>
      <c r="F264" s="6">
        <v>0</v>
      </c>
      <c r="G264" s="6">
        <f>E264*F264</f>
        <v>0</v>
      </c>
      <c r="H264" s="4">
        <v>1.01E-3</v>
      </c>
    </row>
    <row r="265" spans="1:8" x14ac:dyDescent="0.2">
      <c r="C265" s="1" t="s">
        <v>36</v>
      </c>
    </row>
    <row r="266" spans="1:8" x14ac:dyDescent="0.2">
      <c r="A266" s="1">
        <v>96</v>
      </c>
      <c r="B266" s="25" t="s">
        <v>300</v>
      </c>
      <c r="C266" s="1" t="s">
        <v>301</v>
      </c>
      <c r="D266" s="1" t="s">
        <v>62</v>
      </c>
      <c r="E266" s="4">
        <v>35.322000000000003</v>
      </c>
      <c r="F266" s="6">
        <v>0</v>
      </c>
      <c r="G266" s="6">
        <f>E266*F266</f>
        <v>0</v>
      </c>
      <c r="H266" s="4">
        <v>1.06E-2</v>
      </c>
    </row>
    <row r="267" spans="1:8" x14ac:dyDescent="0.2">
      <c r="C267" s="1" t="s">
        <v>36</v>
      </c>
    </row>
    <row r="268" spans="1:8" x14ac:dyDescent="0.2">
      <c r="A268" s="1">
        <v>97</v>
      </c>
      <c r="B268" s="25" t="s">
        <v>302</v>
      </c>
      <c r="C268" s="1" t="s">
        <v>303</v>
      </c>
      <c r="D268" s="1" t="s">
        <v>62</v>
      </c>
      <c r="E268" s="4">
        <v>45.75</v>
      </c>
      <c r="F268" s="6">
        <v>0</v>
      </c>
      <c r="G268" s="6">
        <f>E268*F268</f>
        <v>0</v>
      </c>
      <c r="H268" s="4">
        <v>1.3699999999999999E-3</v>
      </c>
    </row>
    <row r="269" spans="1:8" x14ac:dyDescent="0.2">
      <c r="C269" s="1" t="s">
        <v>36</v>
      </c>
    </row>
    <row r="270" spans="1:8" x14ac:dyDescent="0.2">
      <c r="A270" s="1">
        <v>98</v>
      </c>
      <c r="B270" s="25" t="s">
        <v>304</v>
      </c>
      <c r="C270" s="1" t="s">
        <v>305</v>
      </c>
      <c r="D270" s="1" t="s">
        <v>40</v>
      </c>
      <c r="E270" s="4">
        <v>53.8</v>
      </c>
      <c r="F270" s="6">
        <v>0</v>
      </c>
      <c r="G270" s="6">
        <f>E270*F270</f>
        <v>0</v>
      </c>
      <c r="H270" s="4">
        <v>2.15E-3</v>
      </c>
    </row>
    <row r="272" spans="1:8" x14ac:dyDescent="0.2">
      <c r="A272" s="1">
        <v>99</v>
      </c>
      <c r="B272" s="25" t="s">
        <v>306</v>
      </c>
      <c r="C272" s="1" t="s">
        <v>307</v>
      </c>
      <c r="D272" s="1" t="s">
        <v>46</v>
      </c>
      <c r="E272" s="4">
        <v>0.219</v>
      </c>
      <c r="F272" s="6">
        <v>0</v>
      </c>
      <c r="G272" s="6">
        <f>E272*F272</f>
        <v>0</v>
      </c>
    </row>
    <row r="273" spans="1:8" x14ac:dyDescent="0.2">
      <c r="C273" s="1" t="s">
        <v>36</v>
      </c>
    </row>
    <row r="274" spans="1:8" x14ac:dyDescent="0.2">
      <c r="A274" s="39" t="s">
        <v>42</v>
      </c>
      <c r="B274" s="40"/>
      <c r="C274" s="40"/>
      <c r="D274" s="40"/>
      <c r="E274" s="41"/>
      <c r="F274" s="42"/>
      <c r="G274" s="43">
        <f>SUM(G260:G273)</f>
        <v>0</v>
      </c>
      <c r="H274" s="44">
        <f>SUM(H260:H273)</f>
        <v>0.21863000000000005</v>
      </c>
    </row>
    <row r="275" spans="1:8" x14ac:dyDescent="0.2">
      <c r="B275" s="36" t="s">
        <v>36</v>
      </c>
    </row>
    <row r="276" spans="1:8" x14ac:dyDescent="0.2">
      <c r="A276" s="36">
        <v>777</v>
      </c>
      <c r="B276" s="36" t="s">
        <v>308</v>
      </c>
    </row>
    <row r="278" spans="1:8" x14ac:dyDescent="0.2">
      <c r="A278" s="1">
        <v>100</v>
      </c>
      <c r="B278" s="25" t="s">
        <v>309</v>
      </c>
      <c r="C278" s="1" t="s">
        <v>310</v>
      </c>
      <c r="D278" s="1" t="s">
        <v>40</v>
      </c>
      <c r="E278" s="4">
        <v>53.8</v>
      </c>
      <c r="F278" s="6">
        <v>0</v>
      </c>
      <c r="G278" s="6">
        <f>E278*F278</f>
        <v>0</v>
      </c>
      <c r="H278" s="4">
        <v>1.08E-3</v>
      </c>
    </row>
    <row r="279" spans="1:8" x14ac:dyDescent="0.2">
      <c r="C279" s="1" t="s">
        <v>311</v>
      </c>
    </row>
    <row r="280" spans="1:8" x14ac:dyDescent="0.2">
      <c r="A280" s="1">
        <v>101</v>
      </c>
      <c r="B280" s="25" t="s">
        <v>312</v>
      </c>
      <c r="C280" s="1" t="s">
        <v>313</v>
      </c>
      <c r="D280" s="1" t="s">
        <v>40</v>
      </c>
      <c r="E280" s="4">
        <v>53.8</v>
      </c>
      <c r="F280" s="6">
        <v>0</v>
      </c>
      <c r="G280" s="6">
        <f>E280*F280</f>
        <v>0</v>
      </c>
      <c r="H280" s="4">
        <v>9.307E-2</v>
      </c>
    </row>
    <row r="281" spans="1:8" x14ac:dyDescent="0.2">
      <c r="C281" s="1" t="s">
        <v>314</v>
      </c>
    </row>
    <row r="282" spans="1:8" x14ac:dyDescent="0.2">
      <c r="A282" s="1">
        <v>102</v>
      </c>
      <c r="B282" s="25" t="s">
        <v>315</v>
      </c>
      <c r="C282" s="1" t="s">
        <v>316</v>
      </c>
      <c r="D282" s="1" t="s">
        <v>46</v>
      </c>
      <c r="E282" s="4">
        <v>9.4E-2</v>
      </c>
      <c r="F282" s="6">
        <v>0</v>
      </c>
      <c r="G282" s="6">
        <f>E282*F282</f>
        <v>0</v>
      </c>
    </row>
    <row r="283" spans="1:8" x14ac:dyDescent="0.2">
      <c r="C283" s="1" t="s">
        <v>36</v>
      </c>
    </row>
    <row r="284" spans="1:8" x14ac:dyDescent="0.2">
      <c r="A284" s="39" t="s">
        <v>42</v>
      </c>
      <c r="B284" s="40"/>
      <c r="C284" s="40"/>
      <c r="D284" s="40"/>
      <c r="E284" s="41"/>
      <c r="F284" s="42"/>
      <c r="G284" s="43">
        <f>SUM(G278:G283)</f>
        <v>0</v>
      </c>
      <c r="H284" s="44">
        <f>SUM(H278:H283)</f>
        <v>9.4149999999999998E-2</v>
      </c>
    </row>
    <row r="285" spans="1:8" x14ac:dyDescent="0.2">
      <c r="B285" s="36" t="s">
        <v>36</v>
      </c>
    </row>
    <row r="286" spans="1:8" x14ac:dyDescent="0.2">
      <c r="A286" s="36">
        <v>783</v>
      </c>
      <c r="B286" s="36" t="s">
        <v>317</v>
      </c>
    </row>
    <row r="288" spans="1:8" x14ac:dyDescent="0.2">
      <c r="A288" s="1">
        <v>103</v>
      </c>
      <c r="B288" s="25" t="s">
        <v>318</v>
      </c>
      <c r="C288" s="1" t="s">
        <v>319</v>
      </c>
      <c r="D288" s="1" t="s">
        <v>40</v>
      </c>
      <c r="E288" s="4">
        <v>16.84</v>
      </c>
      <c r="F288" s="6">
        <v>0</v>
      </c>
      <c r="G288" s="6">
        <f>E288*F288</f>
        <v>0</v>
      </c>
      <c r="H288" s="4">
        <v>1.7180000000000001E-2</v>
      </c>
    </row>
    <row r="289" spans="1:8" x14ac:dyDescent="0.2">
      <c r="C289" s="1" t="s">
        <v>320</v>
      </c>
    </row>
    <row r="290" spans="1:8" x14ac:dyDescent="0.2">
      <c r="A290" s="1">
        <v>104</v>
      </c>
      <c r="B290" s="25" t="s">
        <v>321</v>
      </c>
      <c r="C290" s="1" t="s">
        <v>319</v>
      </c>
      <c r="D290" s="1" t="s">
        <v>40</v>
      </c>
      <c r="E290" s="4">
        <v>16.84</v>
      </c>
      <c r="F290" s="6">
        <v>0</v>
      </c>
      <c r="G290" s="6">
        <f>E290*F290</f>
        <v>0</v>
      </c>
      <c r="H290" s="4">
        <v>5.3899999999999998E-3</v>
      </c>
    </row>
    <row r="291" spans="1:8" x14ac:dyDescent="0.2">
      <c r="C291" s="1" t="s">
        <v>322</v>
      </c>
    </row>
    <row r="292" spans="1:8" x14ac:dyDescent="0.2">
      <c r="A292" s="1">
        <v>105</v>
      </c>
      <c r="B292" s="25" t="s">
        <v>323</v>
      </c>
      <c r="C292" s="1" t="s">
        <v>324</v>
      </c>
      <c r="D292" s="1" t="s">
        <v>40</v>
      </c>
      <c r="E292" s="4">
        <v>1</v>
      </c>
      <c r="F292" s="6">
        <v>0</v>
      </c>
      <c r="G292" s="6">
        <f>E292*F292</f>
        <v>0</v>
      </c>
      <c r="H292" s="4">
        <v>3.2000000000000003E-4</v>
      </c>
    </row>
    <row r="293" spans="1:8" x14ac:dyDescent="0.2">
      <c r="C293" s="1" t="s">
        <v>325</v>
      </c>
    </row>
    <row r="294" spans="1:8" x14ac:dyDescent="0.2">
      <c r="A294" s="1">
        <v>106</v>
      </c>
      <c r="B294" s="25" t="s">
        <v>326</v>
      </c>
      <c r="C294" s="1" t="s">
        <v>327</v>
      </c>
      <c r="D294" s="1" t="s">
        <v>40</v>
      </c>
      <c r="E294" s="4">
        <v>22.94</v>
      </c>
      <c r="F294" s="6">
        <v>0</v>
      </c>
      <c r="G294" s="6">
        <f>E294*F294</f>
        <v>0</v>
      </c>
      <c r="H294" s="4">
        <v>9.6299999999999997E-3</v>
      </c>
    </row>
    <row r="295" spans="1:8" x14ac:dyDescent="0.2">
      <c r="C295" s="1" t="s">
        <v>328</v>
      </c>
    </row>
    <row r="296" spans="1:8" x14ac:dyDescent="0.2">
      <c r="A296" s="39" t="s">
        <v>42</v>
      </c>
      <c r="B296" s="40"/>
      <c r="C296" s="40"/>
      <c r="D296" s="40"/>
      <c r="E296" s="41"/>
      <c r="F296" s="42"/>
      <c r="G296" s="43">
        <f>SUM(G288:G295)</f>
        <v>0</v>
      </c>
      <c r="H296" s="44">
        <f>SUM(H288:H295)</f>
        <v>3.252E-2</v>
      </c>
    </row>
    <row r="297" spans="1:8" x14ac:dyDescent="0.2">
      <c r="B297" s="36" t="s">
        <v>36</v>
      </c>
    </row>
    <row r="298" spans="1:8" x14ac:dyDescent="0.2">
      <c r="A298" s="36">
        <v>784</v>
      </c>
      <c r="B298" s="36" t="s">
        <v>329</v>
      </c>
    </row>
    <row r="300" spans="1:8" x14ac:dyDescent="0.2">
      <c r="A300" s="1">
        <v>107</v>
      </c>
      <c r="B300" s="25" t="s">
        <v>330</v>
      </c>
      <c r="C300" s="1" t="s">
        <v>331</v>
      </c>
      <c r="D300" s="1" t="s">
        <v>40</v>
      </c>
      <c r="E300" s="4">
        <v>14.19</v>
      </c>
      <c r="F300" s="6">
        <v>0</v>
      </c>
      <c r="G300" s="6">
        <v>0</v>
      </c>
      <c r="H300" s="4">
        <v>4.5399999999999998E-3</v>
      </c>
    </row>
    <row r="301" spans="1:8" x14ac:dyDescent="0.2">
      <c r="C301" s="1" t="s">
        <v>332</v>
      </c>
    </row>
    <row r="302" spans="1:8" x14ac:dyDescent="0.2">
      <c r="A302" s="1">
        <v>108</v>
      </c>
      <c r="B302" s="25" t="s">
        <v>333</v>
      </c>
      <c r="C302" s="1" t="s">
        <v>331</v>
      </c>
      <c r="D302" s="1" t="s">
        <v>40</v>
      </c>
      <c r="E302" s="4">
        <v>149.57</v>
      </c>
      <c r="F302" s="6">
        <v>0</v>
      </c>
      <c r="G302" s="6">
        <f>E302*F302</f>
        <v>0</v>
      </c>
      <c r="H302" s="4">
        <v>7.0300000000000001E-2</v>
      </c>
    </row>
    <row r="303" spans="1:8" x14ac:dyDescent="0.2">
      <c r="C303" s="1" t="s">
        <v>334</v>
      </c>
    </row>
    <row r="304" spans="1:8" x14ac:dyDescent="0.2">
      <c r="A304" s="39" t="s">
        <v>42</v>
      </c>
      <c r="B304" s="40"/>
      <c r="C304" s="40"/>
      <c r="D304" s="40"/>
      <c r="E304" s="41"/>
      <c r="F304" s="42"/>
      <c r="G304" s="43">
        <f>SUM(G300:G303)</f>
        <v>0</v>
      </c>
      <c r="H304" s="44">
        <f>SUM(H300:H303)</f>
        <v>7.4840000000000004E-2</v>
      </c>
    </row>
    <row r="305" spans="1:8" x14ac:dyDescent="0.2">
      <c r="B305" s="36" t="s">
        <v>36</v>
      </c>
    </row>
    <row r="306" spans="1:8" x14ac:dyDescent="0.2">
      <c r="A306" s="36">
        <v>900</v>
      </c>
      <c r="B306" s="36" t="s">
        <v>335</v>
      </c>
    </row>
    <row r="308" spans="1:8" x14ac:dyDescent="0.2">
      <c r="A308" s="1">
        <v>109</v>
      </c>
      <c r="B308" s="25" t="s">
        <v>336</v>
      </c>
      <c r="C308" s="1" t="s">
        <v>351</v>
      </c>
      <c r="D308" s="1" t="s">
        <v>337</v>
      </c>
      <c r="E308" s="4">
        <v>1</v>
      </c>
      <c r="F308" s="6">
        <v>0</v>
      </c>
      <c r="G308" s="6">
        <f>E308*F308</f>
        <v>0</v>
      </c>
    </row>
    <row r="310" spans="1:8" x14ac:dyDescent="0.2">
      <c r="A310" s="1">
        <v>110</v>
      </c>
      <c r="B310" s="25" t="s">
        <v>336</v>
      </c>
      <c r="C310" s="1" t="s">
        <v>352</v>
      </c>
      <c r="D310" s="1" t="s">
        <v>337</v>
      </c>
      <c r="E310" s="4">
        <v>1</v>
      </c>
      <c r="F310" s="6">
        <v>0</v>
      </c>
      <c r="G310" s="6">
        <f>E310*F310</f>
        <v>0</v>
      </c>
    </row>
    <row r="312" spans="1:8" x14ac:dyDescent="0.2">
      <c r="A312" s="39" t="s">
        <v>42</v>
      </c>
      <c r="B312" s="40"/>
      <c r="C312" s="40"/>
      <c r="D312" s="40"/>
      <c r="E312" s="41"/>
      <c r="F312" s="42"/>
      <c r="G312" s="43">
        <f>SUM(G308:G311)</f>
        <v>0</v>
      </c>
      <c r="H312" s="44">
        <f>SUM(H308:H311)</f>
        <v>0</v>
      </c>
    </row>
    <row r="314" spans="1:8" x14ac:dyDescent="0.2">
      <c r="A314" s="39" t="s">
        <v>338</v>
      </c>
      <c r="B314" s="52"/>
      <c r="C314" s="52"/>
      <c r="D314" s="52"/>
      <c r="E314" s="53" t="s">
        <v>340</v>
      </c>
      <c r="F314" s="53" t="s">
        <v>339</v>
      </c>
      <c r="G314" s="53" t="s">
        <v>341</v>
      </c>
      <c r="H314" s="54" t="s">
        <v>17</v>
      </c>
    </row>
    <row r="315" spans="1:8" x14ac:dyDescent="0.2">
      <c r="A315" s="37"/>
      <c r="B315" s="45" t="s">
        <v>33</v>
      </c>
      <c r="C315" s="45"/>
      <c r="D315" s="45"/>
      <c r="E315" s="55">
        <f>G315-F315</f>
        <v>0</v>
      </c>
      <c r="F315" s="55">
        <v>0</v>
      </c>
      <c r="G315" s="55">
        <f>SUMIF(A:A,"Oddíl celkem",G:G)</f>
        <v>0</v>
      </c>
      <c r="H315" s="56"/>
    </row>
    <row r="316" spans="1:8" x14ac:dyDescent="0.2">
      <c r="A316" s="46"/>
      <c r="B316" s="47" t="s">
        <v>342</v>
      </c>
      <c r="C316" s="47"/>
      <c r="D316" s="47"/>
      <c r="E316" s="57">
        <f>E315*0.21</f>
        <v>0</v>
      </c>
      <c r="F316" s="57">
        <f>F315*0.15</f>
        <v>0</v>
      </c>
      <c r="G316" s="57">
        <f>E316+F316</f>
        <v>0</v>
      </c>
      <c r="H316" s="58"/>
    </row>
    <row r="317" spans="1:8" x14ac:dyDescent="0.2">
      <c r="A317" s="37"/>
      <c r="B317" s="45"/>
      <c r="C317" s="45"/>
      <c r="D317" s="45"/>
      <c r="E317" s="38"/>
      <c r="F317" s="38"/>
      <c r="G317" s="38"/>
      <c r="H317" s="50"/>
    </row>
    <row r="318" spans="1:8" x14ac:dyDescent="0.2">
      <c r="A318" s="37"/>
      <c r="B318" s="45" t="s">
        <v>343</v>
      </c>
      <c r="C318" s="45"/>
      <c r="D318" s="45"/>
      <c r="E318" s="38">
        <f>E316+E315</f>
        <v>0</v>
      </c>
      <c r="F318" s="38">
        <f>F316+F315</f>
        <v>0</v>
      </c>
      <c r="G318" s="38">
        <f>G316+G315</f>
        <v>0</v>
      </c>
      <c r="H318" s="50">
        <f>SUMIF(A:A,"Oddíl celkem",H:H)</f>
        <v>9.8600399999999997</v>
      </c>
    </row>
    <row r="319" spans="1:8" x14ac:dyDescent="0.2">
      <c r="A319" s="46"/>
      <c r="B319" s="47"/>
      <c r="C319" s="47"/>
      <c r="D319" s="47"/>
      <c r="E319" s="48"/>
      <c r="F319" s="49"/>
      <c r="G319" s="49"/>
      <c r="H319" s="51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 V. Braum&amp;CVÝKAZ VÝMĚR&amp;R&amp;8Datum  :     13.10.2015 &amp;10
    &amp;8                      Strana  :   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138"/>
  <sheetViews>
    <sheetView tabSelected="1" workbookViewId="0">
      <selection activeCell="B5" sqref="B5"/>
    </sheetView>
  </sheetViews>
  <sheetFormatPr defaultRowHeight="12.75" x14ac:dyDescent="0.2"/>
  <cols>
    <col min="1" max="1" width="11.140625" customWidth="1"/>
    <col min="2" max="2" width="44" customWidth="1"/>
    <col min="3" max="3" width="16.140625" style="32" customWidth="1"/>
    <col min="4" max="4" width="11.85546875" style="18" customWidth="1"/>
  </cols>
  <sheetData>
    <row r="1" spans="1:7" x14ac:dyDescent="0.2">
      <c r="A1" s="25" t="s">
        <v>348</v>
      </c>
      <c r="C1" s="29"/>
      <c r="D1" s="33">
        <v>42290</v>
      </c>
      <c r="E1" s="1"/>
      <c r="F1" s="1"/>
      <c r="G1" s="1"/>
    </row>
    <row r="2" spans="1:7" x14ac:dyDescent="0.2">
      <c r="A2" s="1"/>
      <c r="B2" s="14" t="s">
        <v>10</v>
      </c>
      <c r="C2" s="30"/>
      <c r="D2" s="4"/>
      <c r="E2" s="1"/>
      <c r="F2" s="1"/>
      <c r="G2" s="1"/>
    </row>
    <row r="3" spans="1:7" x14ac:dyDescent="0.2">
      <c r="A3" s="1"/>
      <c r="B3" s="14" t="s">
        <v>11</v>
      </c>
      <c r="C3" s="30"/>
      <c r="D3" s="4"/>
      <c r="E3" s="1"/>
      <c r="F3" s="1"/>
      <c r="G3" s="1"/>
    </row>
    <row r="4" spans="1:7" x14ac:dyDescent="0.2">
      <c r="A4" s="1" t="s">
        <v>12</v>
      </c>
      <c r="B4" s="25" t="str">
        <f>'Položkový rozpočet'!$C$1</f>
        <v xml:space="preserve">2496 - Praktická škola Nový Bor                </v>
      </c>
      <c r="C4" s="30"/>
      <c r="D4" s="4"/>
      <c r="E4" s="1"/>
      <c r="F4" s="1"/>
      <c r="G4" s="1"/>
    </row>
    <row r="5" spans="1:7" x14ac:dyDescent="0.2">
      <c r="A5" s="1" t="s">
        <v>13</v>
      </c>
      <c r="B5" s="25" t="str">
        <f>'Položkový rozpočet'!$C$2</f>
        <v xml:space="preserve">24960001 - Rekonstrukce podkroví dílen             </v>
      </c>
      <c r="C5" s="30"/>
      <c r="D5" s="4"/>
      <c r="E5" s="1"/>
      <c r="F5" s="1"/>
      <c r="G5" s="1"/>
    </row>
    <row r="6" spans="1:7" x14ac:dyDescent="0.2">
      <c r="A6" s="1"/>
      <c r="B6" s="1"/>
      <c r="C6" s="30"/>
      <c r="D6" s="4"/>
      <c r="E6" s="1"/>
      <c r="F6" s="1"/>
      <c r="G6" s="1"/>
    </row>
    <row r="7" spans="1:7" x14ac:dyDescent="0.2">
      <c r="A7" s="15" t="s">
        <v>14</v>
      </c>
      <c r="B7" s="16" t="s">
        <v>15</v>
      </c>
      <c r="C7" s="31" t="s">
        <v>16</v>
      </c>
      <c r="D7" s="17" t="s">
        <v>17</v>
      </c>
      <c r="E7" s="1"/>
      <c r="F7" s="1"/>
      <c r="G7" s="1"/>
    </row>
    <row r="8" spans="1:7" x14ac:dyDescent="0.2">
      <c r="B8" s="1"/>
      <c r="C8" s="30"/>
      <c r="D8" s="4"/>
      <c r="E8" s="1"/>
      <c r="F8" s="1"/>
      <c r="G8" s="1"/>
    </row>
    <row r="9" spans="1:7" x14ac:dyDescent="0.2">
      <c r="A9" s="19">
        <f>'Položkový rozpočet'!A6</f>
        <v>3</v>
      </c>
      <c r="B9" s="1" t="str">
        <f>'Položkový rozpočet'!B6</f>
        <v xml:space="preserve">SVISLE KONSTRUKCE                       </v>
      </c>
      <c r="C9" s="30">
        <f>'Položkový rozpočet'!G10</f>
        <v>0</v>
      </c>
      <c r="D9" s="4">
        <f>'Položkový rozpočet'!H10</f>
        <v>0.25141000000000002</v>
      </c>
      <c r="E9" s="1"/>
      <c r="F9" s="1"/>
      <c r="G9" s="1"/>
    </row>
    <row r="10" spans="1:7" s="1" customFormat="1" ht="11.25" x14ac:dyDescent="0.2">
      <c r="A10" s="1">
        <f>'Položkový rozpočet'!A12</f>
        <v>4</v>
      </c>
      <c r="B10" s="1" t="str">
        <f>'Položkový rozpočet'!B12</f>
        <v xml:space="preserve">VODOROVNE KONSTRUKCE                    </v>
      </c>
      <c r="C10" s="30">
        <f>'Položkový rozpočet'!G20</f>
        <v>0</v>
      </c>
      <c r="D10" s="4">
        <f>'Položkový rozpočet'!H20</f>
        <v>0.87390000000000001</v>
      </c>
    </row>
    <row r="11" spans="1:7" s="1" customFormat="1" ht="11.25" x14ac:dyDescent="0.2">
      <c r="A11" s="1">
        <f>'Položkový rozpočet'!A22</f>
        <v>31</v>
      </c>
      <c r="B11" s="1" t="str">
        <f>'Položkový rozpočet'!B22</f>
        <v xml:space="preserve">ZDI PODPERNE A VOLNE                    </v>
      </c>
      <c r="C11" s="30">
        <f>'Položkový rozpočet'!G34</f>
        <v>0</v>
      </c>
      <c r="D11" s="4">
        <f>'Položkový rozpočet'!H34</f>
        <v>3.1588199999999995</v>
      </c>
    </row>
    <row r="12" spans="1:7" s="1" customFormat="1" ht="11.25" x14ac:dyDescent="0.2">
      <c r="A12" s="1">
        <f>'Položkový rozpočet'!A36</f>
        <v>61</v>
      </c>
      <c r="B12" s="1" t="str">
        <f>'Položkový rozpočet'!B36</f>
        <v xml:space="preserve">UPRAVY POVRCHU VNITRNI                  </v>
      </c>
      <c r="C12" s="30">
        <f>'Položkový rozpočet'!G44</f>
        <v>0</v>
      </c>
      <c r="D12" s="4">
        <f>'Položkový rozpočet'!H44</f>
        <v>0.18156</v>
      </c>
    </row>
    <row r="13" spans="1:7" s="1" customFormat="1" ht="11.25" x14ac:dyDescent="0.2">
      <c r="A13" s="1">
        <f>'Položkový rozpočet'!A46</f>
        <v>63</v>
      </c>
      <c r="B13" s="1" t="str">
        <f>'Položkový rozpočet'!B46</f>
        <v xml:space="preserve">PODLAHY                                 </v>
      </c>
      <c r="C13" s="30">
        <f>'Položkový rozpočet'!G56</f>
        <v>0</v>
      </c>
      <c r="D13" s="4">
        <f>'Položkový rozpočet'!H56</f>
        <v>0.15662000000000001</v>
      </c>
    </row>
    <row r="14" spans="1:7" s="1" customFormat="1" ht="11.25" x14ac:dyDescent="0.2">
      <c r="A14" s="1">
        <f>'Položkový rozpočet'!A58</f>
        <v>64</v>
      </c>
      <c r="B14" s="1" t="str">
        <f>'Položkový rozpočet'!B58</f>
        <v xml:space="preserve">VYPLNE OTVORU                           </v>
      </c>
      <c r="C14" s="30">
        <f>'Položkový rozpočet'!G64</f>
        <v>0</v>
      </c>
      <c r="D14" s="4">
        <f>'Položkový rozpočet'!H64</f>
        <v>6.4659999999999995E-2</v>
      </c>
    </row>
    <row r="15" spans="1:7" s="1" customFormat="1" ht="11.25" x14ac:dyDescent="0.2">
      <c r="A15" s="1">
        <f>'Položkový rozpočet'!A66</f>
        <v>94</v>
      </c>
      <c r="B15" s="1" t="str">
        <f>'Položkový rozpočet'!B66</f>
        <v xml:space="preserve">LESENI                                  </v>
      </c>
      <c r="C15" s="30">
        <f>'Položkový rozpočet'!G72</f>
        <v>0</v>
      </c>
      <c r="D15" s="4">
        <f>'Položkový rozpočet'!H72</f>
        <v>0.12141</v>
      </c>
    </row>
    <row r="16" spans="1:7" s="1" customFormat="1" ht="11.25" x14ac:dyDescent="0.2">
      <c r="A16" s="1">
        <f>'Položkový rozpočet'!A74</f>
        <v>95</v>
      </c>
      <c r="B16" s="1" t="str">
        <f>'Položkový rozpočet'!B74</f>
        <v xml:space="preserve">DOKONCUJICI KONSTRUKCE A PRACE          </v>
      </c>
      <c r="C16" s="30">
        <f>'Položkový rozpočet'!G80</f>
        <v>0</v>
      </c>
      <c r="D16" s="4">
        <f>'Položkový rozpočet'!H80</f>
        <v>4.3040000000000002E-2</v>
      </c>
    </row>
    <row r="17" spans="1:4" s="1" customFormat="1" ht="11.25" x14ac:dyDescent="0.2">
      <c r="A17" s="1">
        <f>'Položkový rozpočet'!A82</f>
        <v>96</v>
      </c>
      <c r="B17" s="1" t="str">
        <f>'Položkový rozpočet'!B82</f>
        <v xml:space="preserve">BOURANI                                 </v>
      </c>
      <c r="C17" s="30">
        <f>'Položkový rozpočet'!G112</f>
        <v>0</v>
      </c>
      <c r="D17" s="4">
        <f>'Položkový rozpočet'!H112</f>
        <v>1.277E-2</v>
      </c>
    </row>
    <row r="18" spans="1:4" s="1" customFormat="1" ht="11.25" x14ac:dyDescent="0.2">
      <c r="A18" s="1">
        <f>'Položkový rozpočet'!A114</f>
        <v>99</v>
      </c>
      <c r="B18" s="1" t="str">
        <f>'Položkový rozpočet'!B114</f>
        <v xml:space="preserve">PRESUN HMOT                             </v>
      </c>
      <c r="C18" s="30">
        <f>'Položkový rozpočet'!G118</f>
        <v>0</v>
      </c>
      <c r="D18" s="4">
        <f>'Položkový rozpočet'!H118</f>
        <v>0</v>
      </c>
    </row>
    <row r="19" spans="1:4" s="1" customFormat="1" ht="11.25" x14ac:dyDescent="0.2">
      <c r="A19" s="1">
        <f>'Položkový rozpočet'!A120</f>
        <v>711</v>
      </c>
      <c r="B19" s="1" t="str">
        <f>'Položkový rozpočet'!B120</f>
        <v xml:space="preserve">IZOLACE PROTI VODE A VLHKOSTI           </v>
      </c>
      <c r="C19" s="30">
        <f>'Položkový rozpočet'!G128</f>
        <v>0</v>
      </c>
      <c r="D19" s="4">
        <f>'Položkový rozpočet'!H128</f>
        <v>9.7000000000000005E-4</v>
      </c>
    </row>
    <row r="20" spans="1:4" s="1" customFormat="1" ht="11.25" x14ac:dyDescent="0.2">
      <c r="A20" s="1">
        <f>'Položkový rozpočet'!A130</f>
        <v>713</v>
      </c>
      <c r="B20" s="1" t="str">
        <f>'Položkový rozpočet'!B130</f>
        <v xml:space="preserve">IZOLACE TEPELNE                         </v>
      </c>
      <c r="C20" s="30">
        <f>'Položkový rozpočet'!G154</f>
        <v>0</v>
      </c>
      <c r="D20" s="4">
        <f>'Položkový rozpočet'!H154</f>
        <v>1.1838299999999999</v>
      </c>
    </row>
    <row r="21" spans="1:4" s="1" customFormat="1" ht="11.25" x14ac:dyDescent="0.2">
      <c r="A21" s="1">
        <f>'Položkový rozpočet'!A156</f>
        <v>740</v>
      </c>
      <c r="B21" s="1" t="str">
        <f>'Položkový rozpočet'!B156</f>
        <v xml:space="preserve">ELEKROINSTALACE                         </v>
      </c>
      <c r="C21" s="30">
        <f>'Položkový rozpočet'!G160</f>
        <v>0</v>
      </c>
      <c r="D21" s="4">
        <f>'Položkový rozpočet'!H160</f>
        <v>0</v>
      </c>
    </row>
    <row r="22" spans="1:4" s="1" customFormat="1" ht="11.25" x14ac:dyDescent="0.2">
      <c r="A22" s="1">
        <f>'Položkový rozpočet'!A162</f>
        <v>762</v>
      </c>
      <c r="B22" s="1" t="str">
        <f>'Položkový rozpočet'!B162</f>
        <v xml:space="preserve">KONSTRUKCE TESARSKE                     </v>
      </c>
      <c r="C22" s="30">
        <f>'Položkový rozpočet'!G204</f>
        <v>0</v>
      </c>
      <c r="D22" s="4">
        <f>'Položkový rozpočet'!H204</f>
        <v>3.1353599999999999</v>
      </c>
    </row>
    <row r="23" spans="1:4" s="1" customFormat="1" ht="11.25" x14ac:dyDescent="0.2">
      <c r="A23" s="1">
        <f>'Položkový rozpočet'!A206</f>
        <v>764</v>
      </c>
      <c r="B23" s="1" t="str">
        <f>'Položkový rozpočet'!B206</f>
        <v xml:space="preserve">KONSTRUKCE KLEMPIRSKE                   </v>
      </c>
      <c r="C23" s="30">
        <f>'Položkový rozpočet'!G214</f>
        <v>0</v>
      </c>
      <c r="D23" s="4">
        <f>'Položkový rozpočet'!H214</f>
        <v>0</v>
      </c>
    </row>
    <row r="24" spans="1:4" s="1" customFormat="1" ht="11.25" x14ac:dyDescent="0.2">
      <c r="A24" s="1">
        <f>'Položkový rozpočet'!A216</f>
        <v>766</v>
      </c>
      <c r="B24" s="1" t="str">
        <f>'Položkový rozpočet'!B216</f>
        <v xml:space="preserve">KONSTRUKCE TRUHLARSKE                   </v>
      </c>
      <c r="C24" s="30">
        <f>'Položkový rozpočet'!G238</f>
        <v>0</v>
      </c>
      <c r="D24" s="4">
        <f>'Položkový rozpočet'!H238</f>
        <v>0.10383999999999999</v>
      </c>
    </row>
    <row r="25" spans="1:4" s="1" customFormat="1" ht="11.25" x14ac:dyDescent="0.2">
      <c r="A25" s="1">
        <f>'Položkový rozpočet'!A240</f>
        <v>767</v>
      </c>
      <c r="B25" s="1" t="str">
        <f>'Položkový rozpočet'!B240</f>
        <v xml:space="preserve">KOVOVE STAV.DOPLNKOVE KONSTRUKCE        </v>
      </c>
      <c r="C25" s="30">
        <f>'Položkový rozpočet'!G256</f>
        <v>0</v>
      </c>
      <c r="D25" s="4">
        <f>'Položkový rozpočet'!H256</f>
        <v>0.15171000000000001</v>
      </c>
    </row>
    <row r="26" spans="1:4" s="1" customFormat="1" ht="11.25" x14ac:dyDescent="0.2">
      <c r="A26" s="1">
        <f>'Položkový rozpočet'!A258</f>
        <v>776</v>
      </c>
      <c r="B26" s="1" t="str">
        <f>'Položkový rozpočet'!B258</f>
        <v xml:space="preserve">PODLAHY POVLAKOVE                       </v>
      </c>
      <c r="C26" s="30">
        <f>'Položkový rozpočet'!G274</f>
        <v>0</v>
      </c>
      <c r="D26" s="4">
        <f>'Položkový rozpočet'!H274</f>
        <v>0.21863000000000005</v>
      </c>
    </row>
    <row r="27" spans="1:4" s="1" customFormat="1" ht="11.25" x14ac:dyDescent="0.2">
      <c r="A27" s="1">
        <f>'Položkový rozpočet'!A276</f>
        <v>777</v>
      </c>
      <c r="B27" s="1" t="str">
        <f>'Položkový rozpočet'!B276</f>
        <v xml:space="preserve">PODLAHY ZE SYNTETICKYCH HMOT            </v>
      </c>
      <c r="C27" s="30">
        <f>'Položkový rozpočet'!G284</f>
        <v>0</v>
      </c>
      <c r="D27" s="4">
        <f>'Položkový rozpočet'!H284</f>
        <v>9.4149999999999998E-2</v>
      </c>
    </row>
    <row r="28" spans="1:4" s="1" customFormat="1" ht="11.25" x14ac:dyDescent="0.2">
      <c r="A28" s="1">
        <f>'Položkový rozpočet'!A286</f>
        <v>783</v>
      </c>
      <c r="B28" s="1" t="str">
        <f>'Položkový rozpočet'!B286</f>
        <v xml:space="preserve">NATERY                                  </v>
      </c>
      <c r="C28" s="30">
        <f>'Položkový rozpočet'!G296</f>
        <v>0</v>
      </c>
      <c r="D28" s="4">
        <f>'Položkový rozpočet'!H296</f>
        <v>3.252E-2</v>
      </c>
    </row>
    <row r="29" spans="1:4" s="1" customFormat="1" ht="11.25" x14ac:dyDescent="0.2">
      <c r="A29" s="1">
        <f>'Položkový rozpočet'!A298</f>
        <v>784</v>
      </c>
      <c r="B29" s="1" t="str">
        <f>'Položkový rozpočet'!B298</f>
        <v xml:space="preserve">MALBY                                   </v>
      </c>
      <c r="C29" s="30">
        <f>'Položkový rozpočet'!G304</f>
        <v>0</v>
      </c>
      <c r="D29" s="4">
        <f>'Položkový rozpočet'!H304</f>
        <v>7.4840000000000004E-2</v>
      </c>
    </row>
    <row r="30" spans="1:4" s="1" customFormat="1" ht="11.25" x14ac:dyDescent="0.2">
      <c r="A30" s="1">
        <f>'Položkový rozpočet'!A306</f>
        <v>900</v>
      </c>
      <c r="B30" s="1" t="str">
        <f>'Položkový rozpočet'!B306</f>
        <v xml:space="preserve">RUZNE                                   </v>
      </c>
      <c r="C30" s="30">
        <f>'Položkový rozpočet'!G312</f>
        <v>0</v>
      </c>
      <c r="D30" s="4">
        <f>'Položkový rozpočet'!H312</f>
        <v>0</v>
      </c>
    </row>
    <row r="31" spans="1:4" s="1" customFormat="1" ht="11.25" x14ac:dyDescent="0.2">
      <c r="C31" s="30"/>
      <c r="D31" s="4"/>
    </row>
    <row r="32" spans="1:4" s="1" customFormat="1" ht="11.25" x14ac:dyDescent="0.2">
      <c r="A32" s="39" t="s">
        <v>338</v>
      </c>
      <c r="B32" s="52"/>
      <c r="C32" s="60" t="s">
        <v>8</v>
      </c>
      <c r="D32" s="61" t="s">
        <v>17</v>
      </c>
    </row>
    <row r="33" spans="1:4" s="1" customFormat="1" ht="11.25" x14ac:dyDescent="0.2">
      <c r="A33" s="37"/>
      <c r="B33" s="45" t="s">
        <v>33</v>
      </c>
      <c r="C33" s="62">
        <f>'Položkový rozpočet'!G315</f>
        <v>0</v>
      </c>
      <c r="D33" s="50"/>
    </row>
    <row r="34" spans="1:4" s="1" customFormat="1" ht="11.25" x14ac:dyDescent="0.2">
      <c r="A34" s="37"/>
      <c r="B34" s="45" t="s">
        <v>345</v>
      </c>
      <c r="C34" s="62">
        <f>'Položkový rozpočet'!E316</f>
        <v>0</v>
      </c>
      <c r="D34" s="50"/>
    </row>
    <row r="35" spans="1:4" s="1" customFormat="1" ht="11.25" x14ac:dyDescent="0.2">
      <c r="A35" s="46"/>
      <c r="B35" s="47" t="s">
        <v>344</v>
      </c>
      <c r="C35" s="63">
        <f>'Položkový rozpočet'!F316</f>
        <v>0</v>
      </c>
      <c r="D35" s="51"/>
    </row>
    <row r="36" spans="1:4" s="1" customFormat="1" ht="11.25" x14ac:dyDescent="0.2">
      <c r="A36" s="46"/>
      <c r="B36" s="47" t="s">
        <v>343</v>
      </c>
      <c r="C36" s="59">
        <f>C35+C34+C33</f>
        <v>0</v>
      </c>
      <c r="D36" s="51">
        <f>'Položkový rozpočet'!H318</f>
        <v>9.8600399999999997</v>
      </c>
    </row>
    <row r="37" spans="1:4" s="1" customFormat="1" ht="11.25" x14ac:dyDescent="0.2">
      <c r="C37" s="30"/>
      <c r="D37" s="4"/>
    </row>
    <row r="38" spans="1:4" s="1" customFormat="1" ht="11.25" x14ac:dyDescent="0.2">
      <c r="C38" s="30"/>
      <c r="D38" s="4"/>
    </row>
    <row r="39" spans="1:4" s="1" customFormat="1" ht="11.25" x14ac:dyDescent="0.2">
      <c r="C39" s="30"/>
      <c r="D39" s="4"/>
    </row>
    <row r="40" spans="1:4" s="1" customFormat="1" ht="11.25" x14ac:dyDescent="0.2">
      <c r="C40" s="30"/>
      <c r="D40" s="4"/>
    </row>
    <row r="41" spans="1:4" s="1" customFormat="1" ht="11.25" x14ac:dyDescent="0.2">
      <c r="C41" s="30"/>
      <c r="D41" s="4"/>
    </row>
    <row r="42" spans="1:4" s="1" customFormat="1" ht="11.25" x14ac:dyDescent="0.2">
      <c r="C42" s="30"/>
      <c r="D42" s="4"/>
    </row>
    <row r="43" spans="1:4" s="1" customFormat="1" ht="11.25" x14ac:dyDescent="0.2">
      <c r="C43" s="30"/>
      <c r="D43" s="4"/>
    </row>
    <row r="44" spans="1:4" s="1" customFormat="1" ht="11.25" x14ac:dyDescent="0.2">
      <c r="C44" s="30"/>
      <c r="D44" s="4"/>
    </row>
    <row r="45" spans="1:4" s="1" customFormat="1" ht="11.25" x14ac:dyDescent="0.2">
      <c r="C45" s="30"/>
      <c r="D45" s="4"/>
    </row>
    <row r="46" spans="1:4" s="1" customFormat="1" ht="11.25" x14ac:dyDescent="0.2">
      <c r="C46" s="30"/>
      <c r="D46" s="4"/>
    </row>
    <row r="47" spans="1:4" s="1" customFormat="1" ht="11.25" x14ac:dyDescent="0.2">
      <c r="C47" s="30"/>
      <c r="D47" s="4"/>
    </row>
    <row r="48" spans="1:4" s="1" customFormat="1" ht="11.25" x14ac:dyDescent="0.2">
      <c r="C48" s="30"/>
      <c r="D48" s="4"/>
    </row>
    <row r="49" spans="3:4" s="1" customFormat="1" ht="11.25" x14ac:dyDescent="0.2">
      <c r="C49" s="30"/>
      <c r="D49" s="4"/>
    </row>
    <row r="50" spans="3:4" s="1" customFormat="1" ht="11.25" x14ac:dyDescent="0.2">
      <c r="C50" s="30"/>
      <c r="D50" s="4"/>
    </row>
    <row r="51" spans="3:4" s="1" customFormat="1" ht="11.25" x14ac:dyDescent="0.2">
      <c r="C51" s="30"/>
      <c r="D51" s="4"/>
    </row>
    <row r="52" spans="3:4" s="1" customFormat="1" ht="11.25" x14ac:dyDescent="0.2">
      <c r="C52" s="30"/>
      <c r="D52" s="4"/>
    </row>
    <row r="53" spans="3:4" s="1" customFormat="1" ht="11.25" x14ac:dyDescent="0.2">
      <c r="C53" s="30"/>
      <c r="D53" s="4"/>
    </row>
    <row r="54" spans="3:4" s="1" customFormat="1" ht="11.25" x14ac:dyDescent="0.2">
      <c r="C54" s="30"/>
      <c r="D54" s="4"/>
    </row>
    <row r="55" spans="3:4" s="1" customFormat="1" ht="11.25" x14ac:dyDescent="0.2">
      <c r="C55" s="30"/>
      <c r="D55" s="4"/>
    </row>
    <row r="56" spans="3:4" s="1" customFormat="1" ht="11.25" x14ac:dyDescent="0.2">
      <c r="C56" s="30"/>
      <c r="D56" s="4"/>
    </row>
    <row r="57" spans="3:4" s="1" customFormat="1" ht="11.25" x14ac:dyDescent="0.2">
      <c r="C57" s="30"/>
      <c r="D57" s="4"/>
    </row>
    <row r="58" spans="3:4" s="1" customFormat="1" ht="11.25" x14ac:dyDescent="0.2">
      <c r="C58" s="30"/>
      <c r="D58" s="4"/>
    </row>
    <row r="59" spans="3:4" s="1" customFormat="1" ht="11.25" x14ac:dyDescent="0.2">
      <c r="C59" s="30"/>
      <c r="D59" s="4"/>
    </row>
    <row r="60" spans="3:4" s="1" customFormat="1" ht="11.25" x14ac:dyDescent="0.2">
      <c r="C60" s="30"/>
      <c r="D60" s="4"/>
    </row>
    <row r="61" spans="3:4" s="1" customFormat="1" ht="11.25" x14ac:dyDescent="0.2">
      <c r="C61" s="30"/>
      <c r="D61" s="4"/>
    </row>
    <row r="62" spans="3:4" s="1" customFormat="1" ht="11.25" x14ac:dyDescent="0.2">
      <c r="C62" s="30"/>
      <c r="D62" s="4"/>
    </row>
    <row r="63" spans="3:4" s="1" customFormat="1" ht="11.25" x14ac:dyDescent="0.2">
      <c r="C63" s="30"/>
      <c r="D63" s="4"/>
    </row>
    <row r="64" spans="3:4" s="1" customFormat="1" ht="11.25" x14ac:dyDescent="0.2">
      <c r="C64" s="30"/>
      <c r="D64" s="4"/>
    </row>
    <row r="65" spans="3:4" s="1" customFormat="1" ht="11.25" x14ac:dyDescent="0.2">
      <c r="C65" s="30"/>
      <c r="D65" s="4"/>
    </row>
    <row r="66" spans="3:4" s="1" customFormat="1" ht="11.25" x14ac:dyDescent="0.2">
      <c r="C66" s="30"/>
      <c r="D66" s="4"/>
    </row>
    <row r="67" spans="3:4" s="1" customFormat="1" ht="11.25" x14ac:dyDescent="0.2">
      <c r="C67" s="30"/>
      <c r="D67" s="4"/>
    </row>
    <row r="68" spans="3:4" s="1" customFormat="1" ht="11.25" x14ac:dyDescent="0.2">
      <c r="C68" s="30"/>
      <c r="D68" s="4"/>
    </row>
    <row r="69" spans="3:4" s="1" customFormat="1" ht="11.25" x14ac:dyDescent="0.2">
      <c r="C69" s="30"/>
      <c r="D69" s="4"/>
    </row>
    <row r="70" spans="3:4" s="1" customFormat="1" ht="11.25" x14ac:dyDescent="0.2">
      <c r="C70" s="30"/>
      <c r="D70" s="4"/>
    </row>
    <row r="71" spans="3:4" s="1" customFormat="1" ht="11.25" x14ac:dyDescent="0.2">
      <c r="C71" s="30"/>
      <c r="D71" s="4"/>
    </row>
    <row r="72" spans="3:4" s="1" customFormat="1" ht="11.25" x14ac:dyDescent="0.2">
      <c r="C72" s="30"/>
      <c r="D72" s="4"/>
    </row>
    <row r="73" spans="3:4" s="1" customFormat="1" ht="11.25" x14ac:dyDescent="0.2">
      <c r="C73" s="30"/>
      <c r="D73" s="4"/>
    </row>
    <row r="74" spans="3:4" s="1" customFormat="1" ht="11.25" x14ac:dyDescent="0.2">
      <c r="C74" s="30"/>
      <c r="D74" s="4"/>
    </row>
    <row r="75" spans="3:4" s="1" customFormat="1" ht="11.25" x14ac:dyDescent="0.2">
      <c r="C75" s="30"/>
      <c r="D75" s="4"/>
    </row>
    <row r="76" spans="3:4" s="1" customFormat="1" ht="11.25" x14ac:dyDescent="0.2">
      <c r="C76" s="30"/>
      <c r="D76" s="4"/>
    </row>
    <row r="77" spans="3:4" s="1" customFormat="1" ht="11.25" x14ac:dyDescent="0.2">
      <c r="C77" s="30"/>
      <c r="D77" s="4"/>
    </row>
    <row r="78" spans="3:4" s="1" customFormat="1" ht="11.25" x14ac:dyDescent="0.2">
      <c r="C78" s="30"/>
      <c r="D78" s="4"/>
    </row>
    <row r="79" spans="3:4" s="1" customFormat="1" ht="11.25" x14ac:dyDescent="0.2">
      <c r="C79" s="30"/>
      <c r="D79" s="4"/>
    </row>
    <row r="80" spans="3:4" s="1" customFormat="1" ht="11.25" x14ac:dyDescent="0.2">
      <c r="C80" s="30"/>
      <c r="D80" s="4"/>
    </row>
    <row r="81" spans="3:4" s="1" customFormat="1" ht="11.25" x14ac:dyDescent="0.2">
      <c r="C81" s="30"/>
      <c r="D81" s="4"/>
    </row>
    <row r="82" spans="3:4" s="1" customFormat="1" ht="11.25" x14ac:dyDescent="0.2">
      <c r="C82" s="30"/>
      <c r="D82" s="4"/>
    </row>
    <row r="83" spans="3:4" s="1" customFormat="1" ht="11.25" x14ac:dyDescent="0.2">
      <c r="C83" s="30"/>
      <c r="D83" s="4"/>
    </row>
    <row r="84" spans="3:4" s="1" customFormat="1" ht="11.25" x14ac:dyDescent="0.2">
      <c r="C84" s="30"/>
      <c r="D84" s="4"/>
    </row>
    <row r="85" spans="3:4" s="1" customFormat="1" ht="11.25" x14ac:dyDescent="0.2">
      <c r="C85" s="30"/>
      <c r="D85" s="4"/>
    </row>
    <row r="86" spans="3:4" s="1" customFormat="1" ht="11.25" x14ac:dyDescent="0.2">
      <c r="C86" s="30"/>
      <c r="D86" s="4"/>
    </row>
    <row r="87" spans="3:4" s="1" customFormat="1" ht="11.25" x14ac:dyDescent="0.2">
      <c r="C87" s="30"/>
      <c r="D87" s="4"/>
    </row>
    <row r="88" spans="3:4" s="1" customFormat="1" ht="11.25" x14ac:dyDescent="0.2">
      <c r="C88" s="30"/>
      <c r="D88" s="4"/>
    </row>
    <row r="89" spans="3:4" s="1" customFormat="1" ht="11.25" x14ac:dyDescent="0.2">
      <c r="C89" s="30"/>
      <c r="D89" s="4"/>
    </row>
    <row r="90" spans="3:4" s="1" customFormat="1" ht="11.25" x14ac:dyDescent="0.2">
      <c r="C90" s="30"/>
      <c r="D90" s="4"/>
    </row>
    <row r="91" spans="3:4" s="1" customFormat="1" ht="11.25" x14ac:dyDescent="0.2">
      <c r="C91" s="30"/>
      <c r="D91" s="4"/>
    </row>
    <row r="92" spans="3:4" s="1" customFormat="1" ht="11.25" x14ac:dyDescent="0.2">
      <c r="C92" s="30"/>
      <c r="D92" s="4"/>
    </row>
    <row r="93" spans="3:4" s="1" customFormat="1" ht="11.25" x14ac:dyDescent="0.2">
      <c r="C93" s="30"/>
      <c r="D93" s="4"/>
    </row>
    <row r="94" spans="3:4" s="1" customFormat="1" ht="11.25" x14ac:dyDescent="0.2">
      <c r="C94" s="30"/>
      <c r="D94" s="4"/>
    </row>
    <row r="95" spans="3:4" s="1" customFormat="1" ht="11.25" x14ac:dyDescent="0.2">
      <c r="C95" s="30"/>
      <c r="D95" s="4"/>
    </row>
    <row r="96" spans="3:4" s="1" customFormat="1" ht="11.25" x14ac:dyDescent="0.2">
      <c r="C96" s="30"/>
      <c r="D96" s="4"/>
    </row>
    <row r="97" spans="3:4" s="1" customFormat="1" ht="11.25" x14ac:dyDescent="0.2">
      <c r="C97" s="30"/>
      <c r="D97" s="4"/>
    </row>
    <row r="98" spans="3:4" s="1" customFormat="1" ht="11.25" x14ac:dyDescent="0.2">
      <c r="C98" s="30"/>
      <c r="D98" s="4"/>
    </row>
    <row r="99" spans="3:4" s="1" customFormat="1" ht="11.25" x14ac:dyDescent="0.2">
      <c r="C99" s="30"/>
      <c r="D99" s="4"/>
    </row>
    <row r="100" spans="3:4" s="1" customFormat="1" ht="11.25" x14ac:dyDescent="0.2">
      <c r="C100" s="30"/>
      <c r="D100" s="4"/>
    </row>
    <row r="101" spans="3:4" s="1" customFormat="1" ht="11.25" x14ac:dyDescent="0.2">
      <c r="C101" s="30"/>
      <c r="D101" s="4"/>
    </row>
    <row r="102" spans="3:4" s="1" customFormat="1" ht="11.25" x14ac:dyDescent="0.2">
      <c r="C102" s="30"/>
      <c r="D102" s="4"/>
    </row>
    <row r="103" spans="3:4" s="1" customFormat="1" ht="11.25" x14ac:dyDescent="0.2">
      <c r="C103" s="30"/>
      <c r="D103" s="4"/>
    </row>
    <row r="104" spans="3:4" s="1" customFormat="1" ht="11.25" x14ac:dyDescent="0.2">
      <c r="C104" s="30"/>
      <c r="D104" s="4"/>
    </row>
    <row r="105" spans="3:4" s="1" customFormat="1" ht="11.25" x14ac:dyDescent="0.2">
      <c r="C105" s="30"/>
      <c r="D105" s="4"/>
    </row>
    <row r="106" spans="3:4" s="1" customFormat="1" ht="11.25" x14ac:dyDescent="0.2">
      <c r="C106" s="30"/>
      <c r="D106" s="4"/>
    </row>
    <row r="107" spans="3:4" s="1" customFormat="1" ht="11.25" x14ac:dyDescent="0.2">
      <c r="C107" s="30"/>
      <c r="D107" s="4"/>
    </row>
    <row r="108" spans="3:4" s="1" customFormat="1" ht="11.25" x14ac:dyDescent="0.2">
      <c r="C108" s="30"/>
      <c r="D108" s="4"/>
    </row>
    <row r="109" spans="3:4" s="1" customFormat="1" ht="11.25" x14ac:dyDescent="0.2">
      <c r="C109" s="30"/>
      <c r="D109" s="4"/>
    </row>
    <row r="110" spans="3:4" s="1" customFormat="1" ht="11.25" x14ac:dyDescent="0.2">
      <c r="C110" s="30"/>
      <c r="D110" s="4"/>
    </row>
    <row r="111" spans="3:4" s="1" customFormat="1" ht="11.25" x14ac:dyDescent="0.2">
      <c r="C111" s="30"/>
      <c r="D111" s="4"/>
    </row>
    <row r="112" spans="3:4" s="1" customFormat="1" ht="11.25" x14ac:dyDescent="0.2">
      <c r="C112" s="30"/>
      <c r="D112" s="4"/>
    </row>
    <row r="113" spans="3:4" s="1" customFormat="1" ht="11.25" x14ac:dyDescent="0.2">
      <c r="C113" s="30"/>
      <c r="D113" s="4"/>
    </row>
    <row r="114" spans="3:4" s="1" customFormat="1" ht="11.25" x14ac:dyDescent="0.2">
      <c r="C114" s="30"/>
      <c r="D114" s="4"/>
    </row>
    <row r="115" spans="3:4" s="1" customFormat="1" ht="11.25" x14ac:dyDescent="0.2">
      <c r="C115" s="30"/>
      <c r="D115" s="4"/>
    </row>
    <row r="116" spans="3:4" s="1" customFormat="1" ht="11.25" x14ac:dyDescent="0.2">
      <c r="C116" s="30"/>
      <c r="D116" s="4"/>
    </row>
    <row r="117" spans="3:4" s="1" customFormat="1" ht="11.25" x14ac:dyDescent="0.2">
      <c r="C117" s="30"/>
      <c r="D117" s="4"/>
    </row>
    <row r="118" spans="3:4" s="1" customFormat="1" ht="11.25" x14ac:dyDescent="0.2">
      <c r="C118" s="30"/>
      <c r="D118" s="4"/>
    </row>
    <row r="119" spans="3:4" s="1" customFormat="1" ht="11.25" x14ac:dyDescent="0.2">
      <c r="C119" s="30"/>
      <c r="D119" s="4"/>
    </row>
    <row r="120" spans="3:4" s="1" customFormat="1" ht="11.25" x14ac:dyDescent="0.2">
      <c r="C120" s="30"/>
      <c r="D120" s="4"/>
    </row>
    <row r="121" spans="3:4" s="1" customFormat="1" ht="11.25" x14ac:dyDescent="0.2">
      <c r="C121" s="30"/>
      <c r="D121" s="4"/>
    </row>
    <row r="122" spans="3:4" s="1" customFormat="1" ht="11.25" x14ac:dyDescent="0.2">
      <c r="C122" s="30"/>
      <c r="D122" s="4"/>
    </row>
    <row r="123" spans="3:4" s="1" customFormat="1" ht="11.25" x14ac:dyDescent="0.2">
      <c r="C123" s="30"/>
      <c r="D123" s="4"/>
    </row>
    <row r="124" spans="3:4" s="1" customFormat="1" ht="11.25" x14ac:dyDescent="0.2">
      <c r="C124" s="30"/>
      <c r="D124" s="4"/>
    </row>
    <row r="125" spans="3:4" s="1" customFormat="1" ht="11.25" x14ac:dyDescent="0.2">
      <c r="C125" s="30"/>
      <c r="D125" s="4"/>
    </row>
    <row r="126" spans="3:4" s="1" customFormat="1" ht="11.25" x14ac:dyDescent="0.2">
      <c r="C126" s="30"/>
      <c r="D126" s="4"/>
    </row>
    <row r="127" spans="3:4" s="1" customFormat="1" ht="11.25" x14ac:dyDescent="0.2">
      <c r="C127" s="30"/>
      <c r="D127" s="4"/>
    </row>
    <row r="128" spans="3:4" s="1" customFormat="1" ht="11.25" x14ac:dyDescent="0.2">
      <c r="C128" s="30"/>
      <c r="D128" s="4"/>
    </row>
    <row r="129" spans="3:4" s="1" customFormat="1" ht="11.25" x14ac:dyDescent="0.2">
      <c r="C129" s="30"/>
      <c r="D129" s="4"/>
    </row>
    <row r="130" spans="3:4" s="1" customFormat="1" ht="11.25" x14ac:dyDescent="0.2">
      <c r="C130" s="30"/>
      <c r="D130" s="4"/>
    </row>
    <row r="131" spans="3:4" s="1" customFormat="1" ht="11.25" x14ac:dyDescent="0.2">
      <c r="C131" s="30"/>
      <c r="D131" s="4"/>
    </row>
    <row r="132" spans="3:4" s="1" customFormat="1" ht="11.25" x14ac:dyDescent="0.2">
      <c r="C132" s="30"/>
      <c r="D132" s="4"/>
    </row>
    <row r="133" spans="3:4" s="1" customFormat="1" ht="11.25" x14ac:dyDescent="0.2">
      <c r="C133" s="30"/>
      <c r="D133" s="4"/>
    </row>
    <row r="134" spans="3:4" s="1" customFormat="1" ht="11.25" x14ac:dyDescent="0.2">
      <c r="C134" s="30"/>
      <c r="D134" s="4"/>
    </row>
    <row r="135" spans="3:4" s="1" customFormat="1" ht="11.25" x14ac:dyDescent="0.2">
      <c r="C135" s="30"/>
      <c r="D135" s="4"/>
    </row>
    <row r="136" spans="3:4" s="1" customFormat="1" ht="11.25" x14ac:dyDescent="0.2">
      <c r="C136" s="30"/>
      <c r="D136" s="4"/>
    </row>
    <row r="137" spans="3:4" s="1" customFormat="1" ht="11.25" x14ac:dyDescent="0.2">
      <c r="C137" s="30"/>
      <c r="D137" s="4"/>
    </row>
    <row r="138" spans="3:4" s="1" customFormat="1" ht="11.25" x14ac:dyDescent="0.2">
      <c r="C138" s="30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workbookViewId="0">
      <selection activeCell="D26" sqref="D26"/>
    </sheetView>
  </sheetViews>
  <sheetFormatPr defaultRowHeight="12.75" x14ac:dyDescent="0.2"/>
  <cols>
    <col min="1" max="1" width="17.5703125" customWidth="1"/>
    <col min="2" max="2" width="21.42578125" customWidth="1"/>
    <col min="3" max="3" width="17.140625" customWidth="1"/>
    <col min="4" max="4" width="2.5703125" customWidth="1"/>
    <col min="5" max="5" width="12.7109375" customWidth="1"/>
    <col min="6" max="6" width="14" customWidth="1"/>
  </cols>
  <sheetData>
    <row r="2" spans="1:7" x14ac:dyDescent="0.2">
      <c r="A2" t="s">
        <v>18</v>
      </c>
      <c r="F2" s="20" t="s">
        <v>19</v>
      </c>
    </row>
    <row r="3" spans="1:7" x14ac:dyDescent="0.2">
      <c r="A3" t="s">
        <v>20</v>
      </c>
      <c r="F3" s="20" t="s">
        <v>21</v>
      </c>
    </row>
    <row r="5" spans="1:7" x14ac:dyDescent="0.2">
      <c r="A5" s="24" t="str">
        <f>Rekapitulace!$A$1</f>
        <v>Ing. V. Braum</v>
      </c>
    </row>
    <row r="8" spans="1:7" ht="123.75" customHeight="1" x14ac:dyDescent="0.2"/>
    <row r="9" spans="1:7" ht="23.25" x14ac:dyDescent="0.35">
      <c r="B9" s="22" t="s">
        <v>22</v>
      </c>
      <c r="C9" s="21"/>
      <c r="D9" s="21"/>
      <c r="E9" s="21"/>
      <c r="F9" s="21"/>
      <c r="G9" s="21"/>
    </row>
    <row r="10" spans="1:7" ht="37.5" customHeight="1" x14ac:dyDescent="0.2">
      <c r="B10" t="s">
        <v>28</v>
      </c>
      <c r="C10" s="24" t="str">
        <f>'Položkový rozpočet'!$C$1</f>
        <v xml:space="preserve">2496 - Praktická škola Nový Bor                </v>
      </c>
      <c r="D10" s="24"/>
    </row>
    <row r="11" spans="1:7" ht="25.5" customHeight="1" x14ac:dyDescent="0.2">
      <c r="B11" t="s">
        <v>29</v>
      </c>
      <c r="C11" s="24" t="str">
        <f>'Položkový rozpočet'!$C$2</f>
        <v xml:space="preserve">24960001 - Rekonstrukce podkroví dílen             </v>
      </c>
      <c r="D11" s="24"/>
    </row>
    <row r="12" spans="1:7" ht="24" customHeight="1" x14ac:dyDescent="0.2">
      <c r="B12" t="s">
        <v>30</v>
      </c>
      <c r="C12" s="24"/>
      <c r="D12" s="24"/>
    </row>
    <row r="13" spans="1:7" ht="25.5" customHeight="1" x14ac:dyDescent="0.2">
      <c r="B13" t="s">
        <v>23</v>
      </c>
      <c r="C13" s="24" t="s">
        <v>346</v>
      </c>
      <c r="D13" s="24"/>
    </row>
    <row r="18" spans="2:6" ht="21" customHeight="1" x14ac:dyDescent="0.2">
      <c r="B18" s="26" t="s">
        <v>24</v>
      </c>
      <c r="C18" s="27">
        <f>SUM(C19:C21)</f>
        <v>0</v>
      </c>
      <c r="D18" s="26" t="s">
        <v>31</v>
      </c>
    </row>
    <row r="19" spans="2:6" ht="26.25" customHeight="1" x14ac:dyDescent="0.2">
      <c r="B19" t="s">
        <v>33</v>
      </c>
      <c r="C19" s="23">
        <f>'Položkový rozpočet'!G315</f>
        <v>0</v>
      </c>
      <c r="D19" t="s">
        <v>31</v>
      </c>
    </row>
    <row r="20" spans="2:6" ht="27" customHeight="1" x14ac:dyDescent="0.2">
      <c r="B20" t="s">
        <v>353</v>
      </c>
      <c r="C20" s="23">
        <f>'Položkový rozpočet'!F316</f>
        <v>0</v>
      </c>
      <c r="D20" t="s">
        <v>31</v>
      </c>
    </row>
    <row r="21" spans="2:6" x14ac:dyDescent="0.2">
      <c r="B21" t="s">
        <v>354</v>
      </c>
      <c r="C21" s="23">
        <f>'Položkový rozpočet'!E316</f>
        <v>0</v>
      </c>
      <c r="D21" t="s">
        <v>31</v>
      </c>
    </row>
    <row r="22" spans="2:6" ht="25.5" customHeight="1" x14ac:dyDescent="0.2">
      <c r="B22" t="s">
        <v>25</v>
      </c>
      <c r="C22" s="28">
        <f>'Položkový rozpočet'!H318</f>
        <v>9.8600399999999997</v>
      </c>
      <c r="D22" t="s">
        <v>32</v>
      </c>
    </row>
    <row r="31" spans="2:6" x14ac:dyDescent="0.2">
      <c r="E31" t="s">
        <v>26</v>
      </c>
      <c r="F31" s="24" t="s">
        <v>347</v>
      </c>
    </row>
    <row r="32" spans="2:6" x14ac:dyDescent="0.2">
      <c r="E32" t="s">
        <v>27</v>
      </c>
      <c r="F32" s="34">
        <v>42290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9</vt:i4>
      </vt:variant>
    </vt:vector>
  </HeadingPairs>
  <TitlesOfParts>
    <vt:vector size="12" baseType="lpstr">
      <vt:lpstr>Položkový rozpočet</vt:lpstr>
      <vt:lpstr>Rekapitulace</vt:lpstr>
      <vt:lpstr>Krycí list</vt:lpstr>
      <vt:lpstr>CenyK</vt:lpstr>
      <vt:lpstr>DatumR</vt:lpstr>
      <vt:lpstr>NazevObjektu</vt:lpstr>
      <vt:lpstr>NazevStavby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Geby Milan</cp:lastModifiedBy>
  <cp:lastPrinted>2015-11-09T13:09:13Z</cp:lastPrinted>
  <dcterms:created xsi:type="dcterms:W3CDTF">1999-10-27T12:59:00Z</dcterms:created>
  <dcterms:modified xsi:type="dcterms:W3CDTF">2015-11-09T13:12:38Z</dcterms:modified>
</cp:coreProperties>
</file>